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2"/>
  </bookViews>
  <sheets>
    <sheet name="план на 2019 год" sheetId="5" r:id="rId1"/>
    <sheet name="план на 2020 год" sheetId="6" r:id="rId2"/>
    <sheet name="план на 2021 год" sheetId="8" r:id="rId3"/>
  </sheets>
  <definedNames>
    <definedName name="_xlnm._FilterDatabase" localSheetId="0" hidden="1">'план на 2019 год'!$A$10:$W$286</definedName>
    <definedName name="_xlnm._FilterDatabase" localSheetId="1" hidden="1">'план на 2020 год'!$A$10:$W$327</definedName>
    <definedName name="_xlnm._FilterDatabase" localSheetId="2" hidden="1">'план на 2021 год'!$A$7:$U$322</definedName>
    <definedName name="_xlnm.Print_Titles" localSheetId="0">'план на 2019 год'!$10:$10</definedName>
    <definedName name="_xlnm.Print_Titles" localSheetId="1">'план на 2020 год'!$10:$10</definedName>
    <definedName name="_xlnm.Print_Titles" localSheetId="2">'план на 2021 год'!$9:$9</definedName>
    <definedName name="_xlnm.Print_Area" localSheetId="0">'план на 2019 год'!$A$1:$T$289</definedName>
    <definedName name="_xlnm.Print_Area" localSheetId="1">'план на 2020 год'!$A$1:$T$333</definedName>
    <definedName name="_xlnm.Print_Area" localSheetId="2">'план на 2021 год'!$A$1:$T$322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2" i="8" l="1"/>
  <c r="D322" i="8" s="1"/>
  <c r="E321" i="8"/>
  <c r="D321" i="8"/>
  <c r="E320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8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6" i="8"/>
  <c r="D316" i="8" s="1"/>
  <c r="D315" i="8" s="1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4" i="8"/>
  <c r="D314" i="8" s="1"/>
  <c r="E313" i="8"/>
  <c r="D313" i="8"/>
  <c r="E312" i="8"/>
  <c r="D312" i="8" s="1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0" i="8"/>
  <c r="D310" i="8" s="1"/>
  <c r="E309" i="8"/>
  <c r="D309" i="8" s="1"/>
  <c r="E308" i="8"/>
  <c r="D308" i="8" s="1"/>
  <c r="E307" i="8"/>
  <c r="D307" i="8" s="1"/>
  <c r="E306" i="8"/>
  <c r="D306" i="8" s="1"/>
  <c r="E305" i="8"/>
  <c r="D305" i="8"/>
  <c r="E304" i="8"/>
  <c r="D304" i="8" s="1"/>
  <c r="E303" i="8"/>
  <c r="D303" i="8"/>
  <c r="E302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0" i="8"/>
  <c r="D300" i="8" s="1"/>
  <c r="E299" i="8"/>
  <c r="D299" i="8"/>
  <c r="E298" i="8"/>
  <c r="D298" i="8" s="1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6" i="8"/>
  <c r="D296" i="8"/>
  <c r="E295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3" i="8"/>
  <c r="D293" i="8" s="1"/>
  <c r="E292" i="8"/>
  <c r="D292" i="8"/>
  <c r="E291" i="8"/>
  <c r="D291" i="8" s="1"/>
  <c r="E290" i="8"/>
  <c r="D290" i="8"/>
  <c r="E289" i="8"/>
  <c r="D289" i="8" s="1"/>
  <c r="E288" i="8"/>
  <c r="D288" i="8" s="1"/>
  <c r="E287" i="8"/>
  <c r="D287" i="8" s="1"/>
  <c r="E286" i="8"/>
  <c r="D286" i="8"/>
  <c r="E285" i="8"/>
  <c r="D285" i="8" s="1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3" i="8"/>
  <c r="D283" i="8"/>
  <c r="E282" i="8"/>
  <c r="D282" i="8" s="1"/>
  <c r="E281" i="8"/>
  <c r="D281" i="8" s="1"/>
  <c r="E280" i="8"/>
  <c r="D280" i="8" s="1"/>
  <c r="E279" i="8"/>
  <c r="D279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7" i="8"/>
  <c r="D277" i="8" s="1"/>
  <c r="E276" i="8"/>
  <c r="D276" i="8" s="1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4" i="8"/>
  <c r="D274" i="8" s="1"/>
  <c r="E273" i="8"/>
  <c r="D273" i="8" s="1"/>
  <c r="E272" i="8"/>
  <c r="D272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0" i="8"/>
  <c r="D270" i="8" s="1"/>
  <c r="D269" i="8" s="1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8" i="8"/>
  <c r="D268" i="8" s="1"/>
  <c r="E267" i="8"/>
  <c r="D267" i="8"/>
  <c r="E266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4" i="8"/>
  <c r="D264" i="8" s="1"/>
  <c r="E263" i="8"/>
  <c r="D263" i="8" s="1"/>
  <c r="E262" i="8"/>
  <c r="D262" i="8" s="1"/>
  <c r="D261" i="8" s="1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0" i="8"/>
  <c r="D260" i="8"/>
  <c r="E259" i="8"/>
  <c r="D259" i="8" s="1"/>
  <c r="E258" i="8"/>
  <c r="D258" i="8"/>
  <c r="E257" i="8"/>
  <c r="D257" i="8" s="1"/>
  <c r="E256" i="8"/>
  <c r="D256" i="8" s="1"/>
  <c r="E255" i="8"/>
  <c r="D255" i="8" s="1"/>
  <c r="E254" i="8"/>
  <c r="D254" i="8"/>
  <c r="E253" i="8"/>
  <c r="D253" i="8" s="1"/>
  <c r="E252" i="8"/>
  <c r="D252" i="8"/>
  <c r="E251" i="8"/>
  <c r="D251" i="8" s="1"/>
  <c r="E250" i="8"/>
  <c r="D250" i="8"/>
  <c r="E249" i="8"/>
  <c r="D249" i="8" s="1"/>
  <c r="E248" i="8"/>
  <c r="D248" i="8" s="1"/>
  <c r="E247" i="8"/>
  <c r="D247" i="8" s="1"/>
  <c r="E246" i="8"/>
  <c r="D246" i="8"/>
  <c r="E245" i="8"/>
  <c r="D245" i="8" s="1"/>
  <c r="E244" i="8"/>
  <c r="D244" i="8"/>
  <c r="E243" i="8"/>
  <c r="D243" i="8" s="1"/>
  <c r="E242" i="8"/>
  <c r="D242" i="8" s="1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0" i="8"/>
  <c r="D240" i="8"/>
  <c r="E239" i="8"/>
  <c r="D239" i="8" s="1"/>
  <c r="E238" i="8"/>
  <c r="D238" i="8" s="1"/>
  <c r="E237" i="8"/>
  <c r="D237" i="8" s="1"/>
  <c r="E236" i="8"/>
  <c r="D236" i="8"/>
  <c r="E235" i="8"/>
  <c r="D235" i="8" s="1"/>
  <c r="E234" i="8"/>
  <c r="D234" i="8"/>
  <c r="E233" i="8"/>
  <c r="D233" i="8" s="1"/>
  <c r="E232" i="8"/>
  <c r="D232" i="8" s="1"/>
  <c r="E231" i="8"/>
  <c r="D231" i="8" s="1"/>
  <c r="E230" i="8"/>
  <c r="D230" i="8" s="1"/>
  <c r="E229" i="8"/>
  <c r="D229" i="8" s="1"/>
  <c r="E228" i="8"/>
  <c r="D228" i="8"/>
  <c r="E227" i="8"/>
  <c r="D227" i="8" s="1"/>
  <c r="E226" i="8"/>
  <c r="D226" i="8" s="1"/>
  <c r="E225" i="8"/>
  <c r="D225" i="8" s="1"/>
  <c r="E224" i="8"/>
  <c r="D224" i="8"/>
  <c r="E223" i="8"/>
  <c r="D223" i="8" s="1"/>
  <c r="E222" i="8"/>
  <c r="D222" i="8" s="1"/>
  <c r="E221" i="8"/>
  <c r="D221" i="8" s="1"/>
  <c r="E220" i="8"/>
  <c r="D220" i="8" s="1"/>
  <c r="E219" i="8"/>
  <c r="D219" i="8" s="1"/>
  <c r="E218" i="8"/>
  <c r="D218" i="8"/>
  <c r="E217" i="8"/>
  <c r="D217" i="8" s="1"/>
  <c r="E216" i="8"/>
  <c r="D216" i="8"/>
  <c r="E215" i="8"/>
  <c r="D215" i="8" s="1"/>
  <c r="E214" i="8"/>
  <c r="D214" i="8" s="1"/>
  <c r="E213" i="8"/>
  <c r="D213" i="8" s="1"/>
  <c r="E212" i="8"/>
  <c r="D212" i="8"/>
  <c r="E211" i="8"/>
  <c r="D211" i="8" s="1"/>
  <c r="E210" i="8"/>
  <c r="D210" i="8"/>
  <c r="E209" i="8"/>
  <c r="D209" i="8" s="1"/>
  <c r="E208" i="8"/>
  <c r="D208" i="8"/>
  <c r="E207" i="8"/>
  <c r="D207" i="8" s="1"/>
  <c r="E206" i="8"/>
  <c r="D206" i="8" s="1"/>
  <c r="E205" i="8"/>
  <c r="D205" i="8" s="1"/>
  <c r="E204" i="8"/>
  <c r="D204" i="8"/>
  <c r="E203" i="8"/>
  <c r="D203" i="8" s="1"/>
  <c r="E202" i="8"/>
  <c r="D202" i="8"/>
  <c r="E201" i="8"/>
  <c r="D201" i="8" s="1"/>
  <c r="E200" i="8"/>
  <c r="D200" i="8" s="1"/>
  <c r="E199" i="8"/>
  <c r="D199" i="8" s="1"/>
  <c r="E198" i="8"/>
  <c r="D198" i="8" s="1"/>
  <c r="E197" i="8"/>
  <c r="D197" i="8" s="1"/>
  <c r="E196" i="8"/>
  <c r="D196" i="8"/>
  <c r="E195" i="8"/>
  <c r="D195" i="8" s="1"/>
  <c r="E194" i="8"/>
  <c r="D194" i="8" s="1"/>
  <c r="E193" i="8"/>
  <c r="D193" i="8" s="1"/>
  <c r="E192" i="8"/>
  <c r="D192" i="8"/>
  <c r="E191" i="8"/>
  <c r="D191" i="8" s="1"/>
  <c r="E190" i="8"/>
  <c r="D190" i="8" s="1"/>
  <c r="E189" i="8"/>
  <c r="D189" i="8" s="1"/>
  <c r="E188" i="8"/>
  <c r="D188" i="8" s="1"/>
  <c r="E187" i="8"/>
  <c r="D187" i="8" s="1"/>
  <c r="E186" i="8"/>
  <c r="D186" i="8"/>
  <c r="E185" i="8"/>
  <c r="D185" i="8" s="1"/>
  <c r="E184" i="8"/>
  <c r="D184" i="8"/>
  <c r="E183" i="8"/>
  <c r="D183" i="8" s="1"/>
  <c r="E182" i="8"/>
  <c r="D182" i="8" s="1"/>
  <c r="E181" i="8"/>
  <c r="D181" i="8" s="1"/>
  <c r="E180" i="8"/>
  <c r="D180" i="8"/>
  <c r="E179" i="8"/>
  <c r="D179" i="8" s="1"/>
  <c r="E178" i="8"/>
  <c r="D178" i="8"/>
  <c r="E177" i="8"/>
  <c r="D177" i="8" s="1"/>
  <c r="E176" i="8"/>
  <c r="D176" i="8"/>
  <c r="E175" i="8"/>
  <c r="D175" i="8" s="1"/>
  <c r="E174" i="8"/>
  <c r="D174" i="8" s="1"/>
  <c r="E173" i="8"/>
  <c r="D173" i="8" s="1"/>
  <c r="E172" i="8"/>
  <c r="D172" i="8"/>
  <c r="E171" i="8"/>
  <c r="D171" i="8" s="1"/>
  <c r="E170" i="8"/>
  <c r="D170" i="8"/>
  <c r="E169" i="8"/>
  <c r="D169" i="8" s="1"/>
  <c r="E168" i="8"/>
  <c r="D168" i="8" s="1"/>
  <c r="E167" i="8"/>
  <c r="D167" i="8" s="1"/>
  <c r="E166" i="8"/>
  <c r="D166" i="8" s="1"/>
  <c r="E165" i="8"/>
  <c r="D165" i="8" s="1"/>
  <c r="E164" i="8"/>
  <c r="D164" i="8"/>
  <c r="E163" i="8"/>
  <c r="D163" i="8" s="1"/>
  <c r="E162" i="8"/>
  <c r="D162" i="8" s="1"/>
  <c r="E161" i="8"/>
  <c r="D161" i="8" s="1"/>
  <c r="E160" i="8"/>
  <c r="D160" i="8"/>
  <c r="E159" i="8"/>
  <c r="D159" i="8" s="1"/>
  <c r="E158" i="8"/>
  <c r="D158" i="8" s="1"/>
  <c r="E157" i="8"/>
  <c r="D157" i="8" s="1"/>
  <c r="E156" i="8"/>
  <c r="D156" i="8" s="1"/>
  <c r="E155" i="8"/>
  <c r="D155" i="8" s="1"/>
  <c r="E154" i="8"/>
  <c r="D154" i="8"/>
  <c r="E153" i="8"/>
  <c r="D153" i="8" s="1"/>
  <c r="E152" i="8"/>
  <c r="D152" i="8"/>
  <c r="E151" i="8"/>
  <c r="D151" i="8" s="1"/>
  <c r="E150" i="8"/>
  <c r="D150" i="8" s="1"/>
  <c r="E149" i="8"/>
  <c r="D149" i="8" s="1"/>
  <c r="E148" i="8"/>
  <c r="D148" i="8"/>
  <c r="E147" i="8"/>
  <c r="D147" i="8" s="1"/>
  <c r="E146" i="8"/>
  <c r="D146" i="8"/>
  <c r="E145" i="8"/>
  <c r="D145" i="8" s="1"/>
  <c r="E144" i="8"/>
  <c r="D144" i="8"/>
  <c r="E143" i="8"/>
  <c r="D143" i="8" s="1"/>
  <c r="E142" i="8"/>
  <c r="D142" i="8" s="1"/>
  <c r="E141" i="8"/>
  <c r="D141" i="8" s="1"/>
  <c r="E140" i="8"/>
  <c r="D140" i="8"/>
  <c r="E139" i="8"/>
  <c r="D139" i="8" s="1"/>
  <c r="E138" i="8"/>
  <c r="D138" i="8"/>
  <c r="E137" i="8"/>
  <c r="D137" i="8" s="1"/>
  <c r="E136" i="8"/>
  <c r="D136" i="8" s="1"/>
  <c r="E135" i="8"/>
  <c r="D135" i="8" s="1"/>
  <c r="E134" i="8"/>
  <c r="D134" i="8" s="1"/>
  <c r="E133" i="8"/>
  <c r="D133" i="8" s="1"/>
  <c r="E132" i="8"/>
  <c r="D132" i="8" s="1"/>
  <c r="E131" i="8"/>
  <c r="D131" i="8" s="1"/>
  <c r="E130" i="8"/>
  <c r="D130" i="8"/>
  <c r="E129" i="8"/>
  <c r="D129" i="8" s="1"/>
  <c r="E128" i="8"/>
  <c r="D128" i="8"/>
  <c r="E127" i="8"/>
  <c r="D127" i="8" s="1"/>
  <c r="E126" i="8"/>
  <c r="D126" i="8" s="1"/>
  <c r="E125" i="8"/>
  <c r="D125" i="8" s="1"/>
  <c r="E124" i="8"/>
  <c r="D124" i="8"/>
  <c r="E123" i="8"/>
  <c r="D123" i="8" s="1"/>
  <c r="E122" i="8"/>
  <c r="D122" i="8"/>
  <c r="E121" i="8"/>
  <c r="D121" i="8" s="1"/>
  <c r="E120" i="8"/>
  <c r="D120" i="8"/>
  <c r="E119" i="8"/>
  <c r="D119" i="8" s="1"/>
  <c r="E118" i="8"/>
  <c r="D118" i="8" s="1"/>
  <c r="E117" i="8"/>
  <c r="D117" i="8" s="1"/>
  <c r="E116" i="8"/>
  <c r="D116" i="8"/>
  <c r="E115" i="8"/>
  <c r="D115" i="8" s="1"/>
  <c r="E114" i="8"/>
  <c r="D114" i="8"/>
  <c r="E113" i="8"/>
  <c r="D113" i="8" s="1"/>
  <c r="E112" i="8"/>
  <c r="D112" i="8" s="1"/>
  <c r="E111" i="8"/>
  <c r="D111" i="8" s="1"/>
  <c r="E110" i="8"/>
  <c r="D110" i="8" s="1"/>
  <c r="E109" i="8"/>
  <c r="D109" i="8" s="1"/>
  <c r="E108" i="8"/>
  <c r="D108" i="8"/>
  <c r="E107" i="8"/>
  <c r="D107" i="8" s="1"/>
  <c r="E106" i="8"/>
  <c r="D106" i="8" s="1"/>
  <c r="E105" i="8"/>
  <c r="D105" i="8" s="1"/>
  <c r="E104" i="8"/>
  <c r="D104" i="8"/>
  <c r="E103" i="8"/>
  <c r="D103" i="8" s="1"/>
  <c r="E102" i="8"/>
  <c r="D102" i="8" s="1"/>
  <c r="E101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99" i="8"/>
  <c r="D99" i="8"/>
  <c r="E98" i="8"/>
  <c r="D98" i="8" s="1"/>
  <c r="E97" i="8"/>
  <c r="D97" i="8"/>
  <c r="E96" i="8"/>
  <c r="D96" i="8" s="1"/>
  <c r="E95" i="8"/>
  <c r="D95" i="8" s="1"/>
  <c r="E94" i="8"/>
  <c r="D94" i="8" s="1"/>
  <c r="E93" i="8"/>
  <c r="D93" i="8"/>
  <c r="E92" i="8"/>
  <c r="D92" i="8" s="1"/>
  <c r="E91" i="8"/>
  <c r="D91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89" i="8"/>
  <c r="D89" i="8"/>
  <c r="D88" i="8" s="1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E87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5" i="8"/>
  <c r="D85" i="8" s="1"/>
  <c r="E84" i="8"/>
  <c r="D84" i="8" s="1"/>
  <c r="E83" i="8"/>
  <c r="D83" i="8"/>
  <c r="E82" i="8"/>
  <c r="D82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0" i="8"/>
  <c r="D80" i="8" s="1"/>
  <c r="E79" i="8"/>
  <c r="D79" i="8"/>
  <c r="E78" i="8"/>
  <c r="D78" i="8" s="1"/>
  <c r="E77" i="8"/>
  <c r="D77" i="8"/>
  <c r="E76" i="8"/>
  <c r="D76" i="8" s="1"/>
  <c r="E75" i="8"/>
  <c r="D75" i="8"/>
  <c r="E74" i="8"/>
  <c r="D74" i="8" s="1"/>
  <c r="E73" i="8"/>
  <c r="D73" i="8" s="1"/>
  <c r="E72" i="8"/>
  <c r="D72" i="8" s="1"/>
  <c r="E71" i="8"/>
  <c r="D71" i="8"/>
  <c r="E70" i="8"/>
  <c r="D70" i="8" s="1"/>
  <c r="E69" i="8"/>
  <c r="D69" i="8"/>
  <c r="E68" i="8"/>
  <c r="D68" i="8" s="1"/>
  <c r="E67" i="8"/>
  <c r="D67" i="8" s="1"/>
  <c r="E66" i="8"/>
  <c r="D66" i="8" s="1"/>
  <c r="E65" i="8"/>
  <c r="D65" i="8" s="1"/>
  <c r="E64" i="8"/>
  <c r="D64" i="8" s="1"/>
  <c r="E63" i="8"/>
  <c r="D63" i="8"/>
  <c r="E62" i="8"/>
  <c r="D62" i="8" s="1"/>
  <c r="E61" i="8"/>
  <c r="D61" i="8" s="1"/>
  <c r="E60" i="8"/>
  <c r="D60" i="8" s="1"/>
  <c r="E59" i="8"/>
  <c r="D59" i="8"/>
  <c r="E58" i="8"/>
  <c r="D58" i="8" s="1"/>
  <c r="E57" i="8"/>
  <c r="D57" i="8" s="1"/>
  <c r="E56" i="8"/>
  <c r="D56" i="8" s="1"/>
  <c r="E55" i="8"/>
  <c r="D55" i="8" s="1"/>
  <c r="E54" i="8"/>
  <c r="D54" i="8" s="1"/>
  <c r="E53" i="8"/>
  <c r="D53" i="8"/>
  <c r="E52" i="8"/>
  <c r="D52" i="8" s="1"/>
  <c r="E51" i="8"/>
  <c r="D51" i="8"/>
  <c r="E50" i="8"/>
  <c r="D50" i="8" s="1"/>
  <c r="E49" i="8"/>
  <c r="D49" i="8" s="1"/>
  <c r="E48" i="8"/>
  <c r="D48" i="8" s="1"/>
  <c r="E47" i="8"/>
  <c r="D47" i="8"/>
  <c r="E46" i="8"/>
  <c r="D46" i="8" s="1"/>
  <c r="E45" i="8"/>
  <c r="D45" i="8"/>
  <c r="E44" i="8"/>
  <c r="D44" i="8" s="1"/>
  <c r="E43" i="8"/>
  <c r="D43" i="8"/>
  <c r="E42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E32" i="8" s="1"/>
  <c r="D34" i="8"/>
  <c r="D32" i="8" s="1"/>
  <c r="E33" i="8"/>
  <c r="D33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1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29" i="8"/>
  <c r="D29" i="8"/>
  <c r="E28" i="8"/>
  <c r="D28" i="8" s="1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6" i="8"/>
  <c r="D26" i="8" s="1"/>
  <c r="E25" i="8"/>
  <c r="D25" i="8"/>
  <c r="E24" i="8"/>
  <c r="D24" i="8" s="1"/>
  <c r="E23" i="8"/>
  <c r="D23" i="8" s="1"/>
  <c r="E22" i="8"/>
  <c r="D22" i="8" s="1"/>
  <c r="E21" i="8"/>
  <c r="D21" i="8" s="1"/>
  <c r="E20" i="8"/>
  <c r="D20" i="8" s="1"/>
  <c r="E19" i="8"/>
  <c r="D19" i="8"/>
  <c r="E18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6" i="8"/>
  <c r="D16" i="8"/>
  <c r="E15" i="8"/>
  <c r="D15" i="8"/>
  <c r="E14" i="8"/>
  <c r="D14" i="8"/>
  <c r="E13" i="8"/>
  <c r="D13" i="8"/>
  <c r="E12" i="8"/>
  <c r="D12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J10" i="8"/>
  <c r="D311" i="8" l="1"/>
  <c r="O10" i="8"/>
  <c r="E311" i="8"/>
  <c r="E11" i="8"/>
  <c r="E269" i="8"/>
  <c r="D297" i="8"/>
  <c r="D284" i="8"/>
  <c r="D81" i="8"/>
  <c r="D318" i="8"/>
  <c r="D317" i="8" s="1"/>
  <c r="E317" i="8"/>
  <c r="G10" i="8"/>
  <c r="K10" i="8"/>
  <c r="S10" i="8"/>
  <c r="D27" i="8"/>
  <c r="E81" i="8"/>
  <c r="D241" i="8"/>
  <c r="I10" i="8"/>
  <c r="M10" i="8"/>
  <c r="Q10" i="8"/>
  <c r="D11" i="8"/>
  <c r="H10" i="8"/>
  <c r="L10" i="8"/>
  <c r="E27" i="8"/>
  <c r="D101" i="8"/>
  <c r="D100" i="8" s="1"/>
  <c r="E100" i="8"/>
  <c r="E271" i="8"/>
  <c r="D271" i="8"/>
  <c r="E275" i="8"/>
  <c r="D275" i="8"/>
  <c r="D278" i="8"/>
  <c r="N10" i="8"/>
  <c r="R10" i="8"/>
  <c r="P10" i="8"/>
  <c r="E284" i="8"/>
  <c r="E297" i="8"/>
  <c r="E315" i="8"/>
  <c r="D90" i="8"/>
  <c r="F10" i="8"/>
  <c r="D266" i="8"/>
  <c r="D265" i="8" s="1"/>
  <c r="E265" i="8"/>
  <c r="D18" i="8"/>
  <c r="D17" i="8" s="1"/>
  <c r="E17" i="8"/>
  <c r="T10" i="8"/>
  <c r="D31" i="8"/>
  <c r="D30" i="8" s="1"/>
  <c r="E30" i="8"/>
  <c r="D42" i="8"/>
  <c r="D41" i="8" s="1"/>
  <c r="E41" i="8"/>
  <c r="D87" i="8"/>
  <c r="D86" i="8" s="1"/>
  <c r="E86" i="8"/>
  <c r="E241" i="8"/>
  <c r="E278" i="8"/>
  <c r="D320" i="8"/>
  <c r="D319" i="8" s="1"/>
  <c r="E319" i="8"/>
  <c r="E90" i="8"/>
  <c r="E261" i="8"/>
  <c r="D295" i="8"/>
  <c r="D294" i="8" s="1"/>
  <c r="E294" i="8"/>
  <c r="D302" i="8"/>
  <c r="D301" i="8" s="1"/>
  <c r="E301" i="8"/>
  <c r="E10" i="8" l="1"/>
  <c r="D10" i="8"/>
  <c r="E327" i="6" l="1"/>
  <c r="D327" i="6" s="1"/>
  <c r="E326" i="6"/>
  <c r="D326" i="6" s="1"/>
  <c r="E325" i="6"/>
  <c r="D325" i="6" s="1"/>
  <c r="E324" i="6"/>
  <c r="T323" i="6"/>
  <c r="S323" i="6"/>
  <c r="R323" i="6"/>
  <c r="Q323" i="6"/>
  <c r="P323" i="6"/>
  <c r="O323" i="6"/>
  <c r="N323" i="6"/>
  <c r="M323" i="6"/>
  <c r="L323" i="6"/>
  <c r="K323" i="6"/>
  <c r="J323" i="6"/>
  <c r="I323" i="6"/>
  <c r="H323" i="6"/>
  <c r="G323" i="6"/>
  <c r="F323" i="6"/>
  <c r="E322" i="6"/>
  <c r="D322" i="6"/>
  <c r="E321" i="6"/>
  <c r="D321" i="6" s="1"/>
  <c r="E320" i="6"/>
  <c r="D320" i="6"/>
  <c r="D319" i="6" s="1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E319" i="6"/>
  <c r="E318" i="6"/>
  <c r="D318" i="6" s="1"/>
  <c r="E317" i="6"/>
  <c r="D317" i="6" s="1"/>
  <c r="E316" i="6"/>
  <c r="D316" i="6" s="1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F315" i="6"/>
  <c r="D315" i="6"/>
  <c r="E314" i="6"/>
  <c r="D314" i="6"/>
  <c r="E313" i="6"/>
  <c r="D313" i="6"/>
  <c r="E312" i="6"/>
  <c r="D312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E310" i="6"/>
  <c r="D310" i="6" s="1"/>
  <c r="E309" i="6"/>
  <c r="D309" i="6" s="1"/>
  <c r="E308" i="6"/>
  <c r="D308" i="6" s="1"/>
  <c r="D306" i="6" s="1"/>
  <c r="E307" i="6"/>
  <c r="D307" i="6" s="1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5" i="6"/>
  <c r="D305" i="6"/>
  <c r="E304" i="6"/>
  <c r="D304" i="6"/>
  <c r="E303" i="6"/>
  <c r="D303" i="6"/>
  <c r="E302" i="6"/>
  <c r="D302" i="6"/>
  <c r="D301" i="6" s="1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E300" i="6"/>
  <c r="D300" i="6" s="1"/>
  <c r="E299" i="6"/>
  <c r="D299" i="6" s="1"/>
  <c r="E298" i="6"/>
  <c r="D298" i="6" s="1"/>
  <c r="E297" i="6"/>
  <c r="D297" i="6" s="1"/>
  <c r="D295" i="6" s="1"/>
  <c r="E296" i="6"/>
  <c r="D296" i="6" s="1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4" i="6"/>
  <c r="D294" i="6"/>
  <c r="E293" i="6"/>
  <c r="D293" i="6"/>
  <c r="E292" i="6"/>
  <c r="D292" i="6"/>
  <c r="E291" i="6"/>
  <c r="D291" i="6"/>
  <c r="E290" i="6"/>
  <c r="D290" i="6"/>
  <c r="E289" i="6"/>
  <c r="D289" i="6"/>
  <c r="D288" i="6" s="1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E287" i="6"/>
  <c r="D287" i="6" s="1"/>
  <c r="E286" i="6"/>
  <c r="D286" i="6" s="1"/>
  <c r="E285" i="6"/>
  <c r="D285" i="6" s="1"/>
  <c r="E284" i="6"/>
  <c r="D284" i="6" s="1"/>
  <c r="E283" i="6"/>
  <c r="D283" i="6" s="1"/>
  <c r="D280" i="6" s="1"/>
  <c r="E282" i="6"/>
  <c r="D282" i="6" s="1"/>
  <c r="E281" i="6"/>
  <c r="D281" i="6" s="1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79" i="6"/>
  <c r="D279" i="6"/>
  <c r="E278" i="6"/>
  <c r="D278" i="6"/>
  <c r="E277" i="6"/>
  <c r="D277" i="6"/>
  <c r="E276" i="6"/>
  <c r="D276" i="6"/>
  <c r="E275" i="6"/>
  <c r="D275" i="6"/>
  <c r="E274" i="6"/>
  <c r="D274" i="6"/>
  <c r="E273" i="6"/>
  <c r="D273" i="6"/>
  <c r="D272" i="6" s="1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E271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69" i="6"/>
  <c r="D269" i="6"/>
  <c r="E268" i="6"/>
  <c r="D268" i="6"/>
  <c r="E267" i="6"/>
  <c r="D267" i="6"/>
  <c r="E266" i="6"/>
  <c r="D266" i="6"/>
  <c r="D265" i="6" s="1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E264" i="6"/>
  <c r="D264" i="6" s="1"/>
  <c r="E263" i="6"/>
  <c r="D263" i="6" s="1"/>
  <c r="E262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0" i="6"/>
  <c r="D260" i="6"/>
  <c r="E259" i="6"/>
  <c r="D259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E257" i="6"/>
  <c r="D257" i="6" s="1"/>
  <c r="E256" i="6"/>
  <c r="D256" i="6" s="1"/>
  <c r="E255" i="6"/>
  <c r="D255" i="6" s="1"/>
  <c r="E254" i="6"/>
  <c r="D254" i="6" s="1"/>
  <c r="E253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1" i="6"/>
  <c r="D251" i="6"/>
  <c r="E250" i="6"/>
  <c r="D250" i="6"/>
  <c r="E249" i="6"/>
  <c r="D249" i="6"/>
  <c r="D248" i="6" s="1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E247" i="6"/>
  <c r="D247" i="6" s="1"/>
  <c r="E246" i="6"/>
  <c r="D246" i="6" s="1"/>
  <c r="E245" i="6"/>
  <c r="D245" i="6" s="1"/>
  <c r="E244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2" i="6"/>
  <c r="D242" i="6"/>
  <c r="E241" i="6"/>
  <c r="D241" i="6"/>
  <c r="E240" i="6"/>
  <c r="D240" i="6"/>
  <c r="E239" i="6"/>
  <c r="D239" i="6"/>
  <c r="E238" i="6"/>
  <c r="D238" i="6"/>
  <c r="E237" i="6"/>
  <c r="D237" i="6"/>
  <c r="E236" i="6"/>
  <c r="D236" i="6"/>
  <c r="E235" i="6"/>
  <c r="D235" i="6"/>
  <c r="E234" i="6"/>
  <c r="D234" i="6"/>
  <c r="E233" i="6"/>
  <c r="D233" i="6"/>
  <c r="E232" i="6"/>
  <c r="D232" i="6"/>
  <c r="E231" i="6"/>
  <c r="D231" i="6"/>
  <c r="E230" i="6"/>
  <c r="D230" i="6"/>
  <c r="E229" i="6"/>
  <c r="D229" i="6"/>
  <c r="E228" i="6"/>
  <c r="D228" i="6"/>
  <c r="E227" i="6"/>
  <c r="D227" i="6"/>
  <c r="E226" i="6"/>
  <c r="D226" i="6"/>
  <c r="E225" i="6"/>
  <c r="D225" i="6"/>
  <c r="E224" i="6"/>
  <c r="D224" i="6"/>
  <c r="E223" i="6"/>
  <c r="D223" i="6"/>
  <c r="E222" i="6"/>
  <c r="D222" i="6"/>
  <c r="E221" i="6"/>
  <c r="D221" i="6"/>
  <c r="E220" i="6"/>
  <c r="D220" i="6"/>
  <c r="E219" i="6"/>
  <c r="D219" i="6"/>
  <c r="E218" i="6"/>
  <c r="D218" i="6"/>
  <c r="E217" i="6"/>
  <c r="D217" i="6"/>
  <c r="E216" i="6"/>
  <c r="D216" i="6"/>
  <c r="E215" i="6"/>
  <c r="D215" i="6"/>
  <c r="E214" i="6"/>
  <c r="D214" i="6"/>
  <c r="E213" i="6"/>
  <c r="D213" i="6"/>
  <c r="E212" i="6"/>
  <c r="D212" i="6"/>
  <c r="E211" i="6"/>
  <c r="D211" i="6"/>
  <c r="E210" i="6"/>
  <c r="D210" i="6"/>
  <c r="E209" i="6"/>
  <c r="D209" i="6"/>
  <c r="E208" i="6"/>
  <c r="D208" i="6"/>
  <c r="E207" i="6"/>
  <c r="D207" i="6"/>
  <c r="E206" i="6"/>
  <c r="D206" i="6"/>
  <c r="E205" i="6"/>
  <c r="D205" i="6"/>
  <c r="E204" i="6"/>
  <c r="D204" i="6"/>
  <c r="E203" i="6"/>
  <c r="D203" i="6"/>
  <c r="E202" i="6"/>
  <c r="D202" i="6"/>
  <c r="E201" i="6"/>
  <c r="D201" i="6"/>
  <c r="E200" i="6"/>
  <c r="D200" i="6"/>
  <c r="E199" i="6"/>
  <c r="D199" i="6"/>
  <c r="E198" i="6"/>
  <c r="D198" i="6"/>
  <c r="E197" i="6"/>
  <c r="D197" i="6"/>
  <c r="E196" i="6"/>
  <c r="D196" i="6"/>
  <c r="E195" i="6"/>
  <c r="D195" i="6"/>
  <c r="E194" i="6"/>
  <c r="D194" i="6"/>
  <c r="E193" i="6"/>
  <c r="D193" i="6"/>
  <c r="E192" i="6"/>
  <c r="D192" i="6"/>
  <c r="E191" i="6"/>
  <c r="D191" i="6"/>
  <c r="E190" i="6"/>
  <c r="D190" i="6"/>
  <c r="E189" i="6"/>
  <c r="D189" i="6"/>
  <c r="E188" i="6"/>
  <c r="D188" i="6"/>
  <c r="E187" i="6"/>
  <c r="D187" i="6"/>
  <c r="E186" i="6"/>
  <c r="D186" i="6"/>
  <c r="E185" i="6"/>
  <c r="D185" i="6"/>
  <c r="E184" i="6"/>
  <c r="D184" i="6"/>
  <c r="E183" i="6"/>
  <c r="D183" i="6"/>
  <c r="E182" i="6"/>
  <c r="D182" i="6"/>
  <c r="E181" i="6"/>
  <c r="D181" i="6"/>
  <c r="E180" i="6"/>
  <c r="D180" i="6"/>
  <c r="E179" i="6"/>
  <c r="D179" i="6"/>
  <c r="E178" i="6"/>
  <c r="D178" i="6"/>
  <c r="E177" i="6"/>
  <c r="D177" i="6"/>
  <c r="E176" i="6"/>
  <c r="D176" i="6"/>
  <c r="E175" i="6"/>
  <c r="D175" i="6"/>
  <c r="E174" i="6"/>
  <c r="D174" i="6"/>
  <c r="E173" i="6"/>
  <c r="D173" i="6"/>
  <c r="E172" i="6"/>
  <c r="D172" i="6"/>
  <c r="E171" i="6"/>
  <c r="D171" i="6"/>
  <c r="E170" i="6"/>
  <c r="D170" i="6"/>
  <c r="E169" i="6"/>
  <c r="D169" i="6"/>
  <c r="E168" i="6"/>
  <c r="D168" i="6"/>
  <c r="E167" i="6"/>
  <c r="D167" i="6"/>
  <c r="E166" i="6"/>
  <c r="D166" i="6"/>
  <c r="E165" i="6"/>
  <c r="D165" i="6"/>
  <c r="E164" i="6"/>
  <c r="D164" i="6"/>
  <c r="E163" i="6"/>
  <c r="D163" i="6"/>
  <c r="E162" i="6"/>
  <c r="D162" i="6"/>
  <c r="E161" i="6"/>
  <c r="D161" i="6"/>
  <c r="E160" i="6"/>
  <c r="D160" i="6"/>
  <c r="D159" i="6" s="1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E158" i="6"/>
  <c r="D158" i="6" s="1"/>
  <c r="E157" i="6"/>
  <c r="D157" i="6" s="1"/>
  <c r="E156" i="6"/>
  <c r="D156" i="6" s="1"/>
  <c r="E155" i="6"/>
  <c r="D155" i="6" s="1"/>
  <c r="D153" i="6" s="1"/>
  <c r="E154" i="6"/>
  <c r="D154" i="6" s="1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2" i="6"/>
  <c r="D152" i="6"/>
  <c r="E151" i="6"/>
  <c r="D151" i="6"/>
  <c r="E150" i="6"/>
  <c r="D150" i="6"/>
  <c r="E149" i="6"/>
  <c r="D149" i="6"/>
  <c r="E148" i="6"/>
  <c r="D148" i="6"/>
  <c r="D147" i="6" s="1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E146" i="6"/>
  <c r="D146" i="6" s="1"/>
  <c r="D144" i="6" s="1"/>
  <c r="E145" i="6"/>
  <c r="D145" i="6" s="1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3" i="6"/>
  <c r="D143" i="6"/>
  <c r="E142" i="6"/>
  <c r="D142" i="6"/>
  <c r="E141" i="6"/>
  <c r="D141" i="6"/>
  <c r="E140" i="6"/>
  <c r="D140" i="6"/>
  <c r="E139" i="6"/>
  <c r="D139" i="6"/>
  <c r="E138" i="6"/>
  <c r="D138" i="6"/>
  <c r="E137" i="6"/>
  <c r="D137" i="6"/>
  <c r="E136" i="6"/>
  <c r="D136" i="6"/>
  <c r="E135" i="6"/>
  <c r="D135" i="6"/>
  <c r="E134" i="6"/>
  <c r="D134" i="6"/>
  <c r="E133" i="6"/>
  <c r="D133" i="6"/>
  <c r="D132" i="6" s="1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E131" i="6"/>
  <c r="D131" i="6" s="1"/>
  <c r="E130" i="6"/>
  <c r="D130" i="6" s="1"/>
  <c r="E129" i="6"/>
  <c r="D129" i="6" s="1"/>
  <c r="E128" i="6"/>
  <c r="D128" i="6" s="1"/>
  <c r="E127" i="6"/>
  <c r="D127" i="6" s="1"/>
  <c r="E126" i="6"/>
  <c r="D126" i="6" s="1"/>
  <c r="E125" i="6"/>
  <c r="D125" i="6" s="1"/>
  <c r="E124" i="6"/>
  <c r="D124" i="6" s="1"/>
  <c r="E123" i="6"/>
  <c r="D123" i="6" s="1"/>
  <c r="E122" i="6"/>
  <c r="D122" i="6" s="1"/>
  <c r="E121" i="6"/>
  <c r="D121" i="6" s="1"/>
  <c r="E120" i="6"/>
  <c r="D120" i="6" s="1"/>
  <c r="E119" i="6"/>
  <c r="D119" i="6" s="1"/>
  <c r="E118" i="6"/>
  <c r="D118" i="6" s="1"/>
  <c r="E117" i="6"/>
  <c r="D117" i="6" s="1"/>
  <c r="E116" i="6"/>
  <c r="D116" i="6" s="1"/>
  <c r="E115" i="6"/>
  <c r="D115" i="6" s="1"/>
  <c r="E114" i="6"/>
  <c r="D114" i="6" s="1"/>
  <c r="E113" i="6"/>
  <c r="D113" i="6" s="1"/>
  <c r="E112" i="6"/>
  <c r="D112" i="6" s="1"/>
  <c r="E111" i="6"/>
  <c r="D111" i="6" s="1"/>
  <c r="E110" i="6"/>
  <c r="D110" i="6" s="1"/>
  <c r="E109" i="6"/>
  <c r="D109" i="6" s="1"/>
  <c r="E108" i="6"/>
  <c r="D108" i="6" s="1"/>
  <c r="E107" i="6"/>
  <c r="D107" i="6" s="1"/>
  <c r="E106" i="6"/>
  <c r="D106" i="6" s="1"/>
  <c r="E105" i="6"/>
  <c r="D105" i="6" s="1"/>
  <c r="E104" i="6"/>
  <c r="D104" i="6" s="1"/>
  <c r="E103" i="6"/>
  <c r="D103" i="6" s="1"/>
  <c r="E102" i="6"/>
  <c r="D102" i="6" s="1"/>
  <c r="E101" i="6"/>
  <c r="D101" i="6" s="1"/>
  <c r="E100" i="6"/>
  <c r="D100" i="6" s="1"/>
  <c r="E99" i="6"/>
  <c r="D99" i="6" s="1"/>
  <c r="E98" i="6"/>
  <c r="D98" i="6" s="1"/>
  <c r="E97" i="6"/>
  <c r="D97" i="6" s="1"/>
  <c r="E96" i="6"/>
  <c r="D96" i="6" s="1"/>
  <c r="E95" i="6"/>
  <c r="D95" i="6" s="1"/>
  <c r="E94" i="6"/>
  <c r="D94" i="6" s="1"/>
  <c r="E93" i="6"/>
  <c r="D93" i="6" s="1"/>
  <c r="E92" i="6"/>
  <c r="D92" i="6" s="1"/>
  <c r="E91" i="6"/>
  <c r="D91" i="6" s="1"/>
  <c r="E90" i="6"/>
  <c r="D90" i="6" s="1"/>
  <c r="E89" i="6"/>
  <c r="D89" i="6" s="1"/>
  <c r="E88" i="6"/>
  <c r="D88" i="6" s="1"/>
  <c r="E87" i="6"/>
  <c r="D87" i="6" s="1"/>
  <c r="E86" i="6"/>
  <c r="D86" i="6" s="1"/>
  <c r="E85" i="6"/>
  <c r="D85" i="6" s="1"/>
  <c r="E84" i="6"/>
  <c r="D84" i="6" s="1"/>
  <c r="E83" i="6"/>
  <c r="D83" i="6" s="1"/>
  <c r="E82" i="6"/>
  <c r="D82" i="6" s="1"/>
  <c r="E81" i="6"/>
  <c r="D81" i="6" s="1"/>
  <c r="E80" i="6"/>
  <c r="D80" i="6" s="1"/>
  <c r="E79" i="6"/>
  <c r="D79" i="6" s="1"/>
  <c r="E78" i="6"/>
  <c r="D78" i="6" s="1"/>
  <c r="E77" i="6"/>
  <c r="D77" i="6" s="1"/>
  <c r="E76" i="6"/>
  <c r="D76" i="6" s="1"/>
  <c r="E75" i="6"/>
  <c r="D75" i="6" s="1"/>
  <c r="E74" i="6"/>
  <c r="D74" i="6" s="1"/>
  <c r="E73" i="6"/>
  <c r="D73" i="6" s="1"/>
  <c r="E72" i="6"/>
  <c r="D72" i="6" s="1"/>
  <c r="E71" i="6"/>
  <c r="D71" i="6" s="1"/>
  <c r="E70" i="6"/>
  <c r="D70" i="6" s="1"/>
  <c r="E69" i="6"/>
  <c r="D69" i="6" s="1"/>
  <c r="E68" i="6"/>
  <c r="D68" i="6" s="1"/>
  <c r="E67" i="6"/>
  <c r="D67" i="6" s="1"/>
  <c r="E66" i="6"/>
  <c r="D66" i="6" s="1"/>
  <c r="E65" i="6"/>
  <c r="D65" i="6" s="1"/>
  <c r="E64" i="6"/>
  <c r="D64" i="6" s="1"/>
  <c r="E63" i="6"/>
  <c r="D63" i="6" s="1"/>
  <c r="E62" i="6"/>
  <c r="D62" i="6" s="1"/>
  <c r="E61" i="6"/>
  <c r="D61" i="6" s="1"/>
  <c r="E60" i="6"/>
  <c r="D60" i="6" s="1"/>
  <c r="E59" i="6"/>
  <c r="D59" i="6" s="1"/>
  <c r="E58" i="6"/>
  <c r="D58" i="6" s="1"/>
  <c r="E57" i="6"/>
  <c r="D57" i="6" s="1"/>
  <c r="E56" i="6"/>
  <c r="D56" i="6" s="1"/>
  <c r="E55" i="6"/>
  <c r="D55" i="6" s="1"/>
  <c r="D54" i="6" s="1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E53" i="6"/>
  <c r="D53" i="6"/>
  <c r="E52" i="6"/>
  <c r="D52" i="6" s="1"/>
  <c r="E51" i="6"/>
  <c r="D51" i="6"/>
  <c r="E50" i="6"/>
  <c r="D50" i="6" s="1"/>
  <c r="D49" i="6" s="1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8" i="6"/>
  <c r="D48" i="6"/>
  <c r="E47" i="6"/>
  <c r="D47" i="6" s="1"/>
  <c r="E46" i="6"/>
  <c r="D46" i="6" s="1"/>
  <c r="E45" i="6"/>
  <c r="D45" i="6" s="1"/>
  <c r="E44" i="6"/>
  <c r="D44" i="6" s="1"/>
  <c r="E43" i="6"/>
  <c r="D43" i="6" s="1"/>
  <c r="E42" i="6"/>
  <c r="D42" i="6"/>
  <c r="E41" i="6"/>
  <c r="D41" i="6" s="1"/>
  <c r="E40" i="6"/>
  <c r="D40" i="6"/>
  <c r="E39" i="6"/>
  <c r="D39" i="6" s="1"/>
  <c r="E38" i="6"/>
  <c r="D38" i="6" s="1"/>
  <c r="E37" i="6"/>
  <c r="D37" i="6" s="1"/>
  <c r="E36" i="6"/>
  <c r="D36" i="6" s="1"/>
  <c r="E35" i="6"/>
  <c r="D35" i="6" s="1"/>
  <c r="E34" i="6"/>
  <c r="D34" i="6"/>
  <c r="E33" i="6"/>
  <c r="D33" i="6" s="1"/>
  <c r="E32" i="6"/>
  <c r="D32" i="6"/>
  <c r="E31" i="6"/>
  <c r="D31" i="6" s="1"/>
  <c r="E30" i="6"/>
  <c r="D30" i="6" s="1"/>
  <c r="E29" i="6"/>
  <c r="D29" i="6" s="1"/>
  <c r="E28" i="6"/>
  <c r="D28" i="6" s="1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6" i="6"/>
  <c r="D26" i="6"/>
  <c r="D25" i="6" s="1"/>
  <c r="T25" i="6"/>
  <c r="S25" i="6"/>
  <c r="R25" i="6"/>
  <c r="Q25" i="6"/>
  <c r="Q11" i="6" s="1"/>
  <c r="P25" i="6"/>
  <c r="O25" i="6"/>
  <c r="N25" i="6"/>
  <c r="M25" i="6"/>
  <c r="M11" i="6" s="1"/>
  <c r="L25" i="6"/>
  <c r="K25" i="6"/>
  <c r="J25" i="6"/>
  <c r="I25" i="6"/>
  <c r="I11" i="6" s="1"/>
  <c r="H25" i="6"/>
  <c r="G25" i="6"/>
  <c r="F25" i="6"/>
  <c r="E25" i="6"/>
  <c r="E24" i="6"/>
  <c r="D24" i="6" s="1"/>
  <c r="E23" i="6"/>
  <c r="D23" i="6"/>
  <c r="E22" i="6"/>
  <c r="D22" i="6" s="1"/>
  <c r="E21" i="6"/>
  <c r="D21" i="6"/>
  <c r="E20" i="6"/>
  <c r="D20" i="6" s="1"/>
  <c r="D19" i="6" s="1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8" i="6"/>
  <c r="D18" i="6"/>
  <c r="E17" i="6"/>
  <c r="D17" i="6" s="1"/>
  <c r="E16" i="6"/>
  <c r="D16" i="6"/>
  <c r="E15" i="6"/>
  <c r="D15" i="6" s="1"/>
  <c r="E14" i="6"/>
  <c r="D14" i="6"/>
  <c r="E13" i="6"/>
  <c r="D13" i="6" s="1"/>
  <c r="T12" i="6"/>
  <c r="S12" i="6"/>
  <c r="S11" i="6" s="1"/>
  <c r="R12" i="6"/>
  <c r="R11" i="6" s="1"/>
  <c r="Q12" i="6"/>
  <c r="P12" i="6"/>
  <c r="O12" i="6"/>
  <c r="O11" i="6" s="1"/>
  <c r="N12" i="6"/>
  <c r="N11" i="6" s="1"/>
  <c r="M12" i="6"/>
  <c r="L12" i="6"/>
  <c r="K12" i="6"/>
  <c r="K11" i="6" s="1"/>
  <c r="J12" i="6"/>
  <c r="J11" i="6" s="1"/>
  <c r="I12" i="6"/>
  <c r="H12" i="6"/>
  <c r="G12" i="6"/>
  <c r="G11" i="6" s="1"/>
  <c r="F12" i="6"/>
  <c r="F11" i="6" s="1"/>
  <c r="T11" i="6"/>
  <c r="P11" i="6"/>
  <c r="L11" i="6"/>
  <c r="H11" i="6"/>
  <c r="D12" i="6" l="1"/>
  <c r="D27" i="6"/>
  <c r="D271" i="6"/>
  <c r="D270" i="6" s="1"/>
  <c r="E270" i="6"/>
  <c r="D324" i="6"/>
  <c r="D323" i="6" s="1"/>
  <c r="E323" i="6"/>
  <c r="D244" i="6"/>
  <c r="D243" i="6" s="1"/>
  <c r="E243" i="6"/>
  <c r="E12" i="6"/>
  <c r="D253" i="6"/>
  <c r="D252" i="6" s="1"/>
  <c r="E252" i="6"/>
  <c r="D262" i="6"/>
  <c r="D261" i="6" s="1"/>
  <c r="E261" i="6"/>
  <c r="E19" i="6"/>
  <c r="E27" i="6"/>
  <c r="E49" i="6"/>
  <c r="D258" i="6"/>
  <c r="D311" i="6"/>
  <c r="E144" i="6"/>
  <c r="E153" i="6"/>
  <c r="E280" i="6"/>
  <c r="E295" i="6"/>
  <c r="E306" i="6"/>
  <c r="E315" i="6"/>
  <c r="E11" i="6" l="1"/>
  <c r="D11" i="6"/>
  <c r="E286" i="5" l="1"/>
  <c r="D286" i="5"/>
  <c r="E285" i="5"/>
  <c r="D285" i="5"/>
  <c r="E284" i="5"/>
  <c r="D284" i="5"/>
  <c r="E283" i="5"/>
  <c r="E281" i="5" s="1"/>
  <c r="D283" i="5"/>
  <c r="D281" i="5" s="1"/>
  <c r="E282" i="5"/>
  <c r="D282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0" i="5"/>
  <c r="D280" i="5" s="1"/>
  <c r="D278" i="5" s="1"/>
  <c r="E279" i="5"/>
  <c r="D279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7" i="5"/>
  <c r="D277" i="5"/>
  <c r="E276" i="5"/>
  <c r="D276" i="5"/>
  <c r="D275" i="5" s="1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E274" i="5"/>
  <c r="D274" i="5"/>
  <c r="E273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1" i="5"/>
  <c r="D271" i="5"/>
  <c r="E270" i="5"/>
  <c r="D270" i="5"/>
  <c r="E269" i="5"/>
  <c r="E267" i="5" s="1"/>
  <c r="D269" i="5"/>
  <c r="E268" i="5"/>
  <c r="D268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D267" i="5"/>
  <c r="E266" i="5"/>
  <c r="D266" i="5" s="1"/>
  <c r="E265" i="5"/>
  <c r="D265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E263" i="5"/>
  <c r="D263" i="5"/>
  <c r="E262" i="5"/>
  <c r="E260" i="5" s="1"/>
  <c r="D262" i="5"/>
  <c r="D260" i="5" s="1"/>
  <c r="E261" i="5"/>
  <c r="D261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59" i="5"/>
  <c r="D259" i="5" s="1"/>
  <c r="E258" i="5"/>
  <c r="D258" i="5"/>
  <c r="E257" i="5"/>
  <c r="D257" i="5" s="1"/>
  <c r="E256" i="5"/>
  <c r="D256" i="5"/>
  <c r="D255" i="5" s="1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E254" i="5"/>
  <c r="D254" i="5"/>
  <c r="E253" i="5"/>
  <c r="D253" i="5" s="1"/>
  <c r="E252" i="5"/>
  <c r="D252" i="5"/>
  <c r="E251" i="5"/>
  <c r="D251" i="5" s="1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49" i="5"/>
  <c r="D249" i="5"/>
  <c r="E248" i="5"/>
  <c r="D248" i="5" s="1"/>
  <c r="E247" i="5"/>
  <c r="D247" i="5"/>
  <c r="E246" i="5"/>
  <c r="D246" i="5" s="1"/>
  <c r="E245" i="5"/>
  <c r="D245" i="5"/>
  <c r="E244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2" i="5"/>
  <c r="D242" i="5"/>
  <c r="E241" i="5"/>
  <c r="D241" i="5"/>
  <c r="E240" i="5"/>
  <c r="D240" i="5"/>
  <c r="E239" i="5"/>
  <c r="D239" i="5"/>
  <c r="E238" i="5"/>
  <c r="E236" i="5" s="1"/>
  <c r="D238" i="5"/>
  <c r="D236" i="5" s="1"/>
  <c r="E237" i="5"/>
  <c r="D237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5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3" i="5"/>
  <c r="D233" i="5"/>
  <c r="E232" i="5"/>
  <c r="D232" i="5"/>
  <c r="E231" i="5"/>
  <c r="D231" i="5"/>
  <c r="E230" i="5"/>
  <c r="D230" i="5"/>
  <c r="E229" i="5"/>
  <c r="D229" i="5"/>
  <c r="D228" i="5" s="1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E227" i="5"/>
  <c r="D227" i="5"/>
  <c r="E226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4" i="5"/>
  <c r="D224" i="5"/>
  <c r="E223" i="5"/>
  <c r="D223" i="5"/>
  <c r="E222" i="5"/>
  <c r="E220" i="5" s="1"/>
  <c r="D222" i="5"/>
  <c r="D220" i="5" s="1"/>
  <c r="E221" i="5"/>
  <c r="D221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19" i="5"/>
  <c r="D219" i="5" s="1"/>
  <c r="E218" i="5"/>
  <c r="D218" i="5" s="1"/>
  <c r="E217" i="5"/>
  <c r="D217" i="5" s="1"/>
  <c r="E216" i="5"/>
  <c r="D216" i="5"/>
  <c r="D215" i="5" s="1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E214" i="5"/>
  <c r="D214" i="5"/>
  <c r="E213" i="5"/>
  <c r="D213" i="5" s="1"/>
  <c r="E212" i="5"/>
  <c r="D212" i="5"/>
  <c r="E211" i="5"/>
  <c r="D211" i="5" s="1"/>
  <c r="E210" i="5"/>
  <c r="D210" i="5"/>
  <c r="E209" i="5"/>
  <c r="D209" i="5" s="1"/>
  <c r="E208" i="5"/>
  <c r="D208" i="5"/>
  <c r="E207" i="5"/>
  <c r="D207" i="5" s="1"/>
  <c r="D206" i="5" s="1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5" i="5"/>
  <c r="D205" i="5"/>
  <c r="E204" i="5"/>
  <c r="D204" i="5" s="1"/>
  <c r="E203" i="5"/>
  <c r="D203" i="5"/>
  <c r="E202" i="5"/>
  <c r="D202" i="5" s="1"/>
  <c r="E201" i="5"/>
  <c r="D201" i="5" s="1"/>
  <c r="E200" i="5"/>
  <c r="D200" i="5" s="1"/>
  <c r="E199" i="5"/>
  <c r="D199" i="5"/>
  <c r="E198" i="5"/>
  <c r="D198" i="5" s="1"/>
  <c r="E197" i="5"/>
  <c r="D197" i="5"/>
  <c r="E196" i="5"/>
  <c r="D196" i="5" s="1"/>
  <c r="E195" i="5"/>
  <c r="D195" i="5"/>
  <c r="E194" i="5"/>
  <c r="D194" i="5" s="1"/>
  <c r="E193" i="5"/>
  <c r="D193" i="5" s="1"/>
  <c r="E192" i="5"/>
  <c r="D192" i="5" s="1"/>
  <c r="E191" i="5"/>
  <c r="D191" i="5"/>
  <c r="E190" i="5"/>
  <c r="D190" i="5" s="1"/>
  <c r="E189" i="5"/>
  <c r="D189" i="5"/>
  <c r="E188" i="5"/>
  <c r="D188" i="5" s="1"/>
  <c r="E187" i="5"/>
  <c r="D187" i="5"/>
  <c r="E186" i="5"/>
  <c r="D186" i="5" s="1"/>
  <c r="E185" i="5"/>
  <c r="D185" i="5" s="1"/>
  <c r="E184" i="5"/>
  <c r="D184" i="5" s="1"/>
  <c r="E183" i="5"/>
  <c r="D183" i="5"/>
  <c r="E182" i="5"/>
  <c r="D182" i="5" s="1"/>
  <c r="E181" i="5"/>
  <c r="D181" i="5"/>
  <c r="E180" i="5"/>
  <c r="D180" i="5" s="1"/>
  <c r="E179" i="5"/>
  <c r="D179" i="5"/>
  <c r="E178" i="5"/>
  <c r="D178" i="5" s="1"/>
  <c r="E177" i="5"/>
  <c r="D177" i="5" s="1"/>
  <c r="E176" i="5"/>
  <c r="D176" i="5" s="1"/>
  <c r="E175" i="5"/>
  <c r="D175" i="5"/>
  <c r="E174" i="5"/>
  <c r="D174" i="5" s="1"/>
  <c r="E173" i="5"/>
  <c r="D173" i="5"/>
  <c r="E172" i="5"/>
  <c r="D172" i="5" s="1"/>
  <c r="E171" i="5"/>
  <c r="D171" i="5"/>
  <c r="E170" i="5"/>
  <c r="D170" i="5" s="1"/>
  <c r="E169" i="5"/>
  <c r="D169" i="5" s="1"/>
  <c r="E168" i="5"/>
  <c r="D168" i="5" s="1"/>
  <c r="E167" i="5"/>
  <c r="D167" i="5"/>
  <c r="E166" i="5"/>
  <c r="D166" i="5" s="1"/>
  <c r="E165" i="5"/>
  <c r="D165" i="5"/>
  <c r="E164" i="5"/>
  <c r="D164" i="5" s="1"/>
  <c r="E163" i="5"/>
  <c r="D163" i="5"/>
  <c r="E162" i="5"/>
  <c r="D162" i="5" s="1"/>
  <c r="E161" i="5"/>
  <c r="D161" i="5" s="1"/>
  <c r="E160" i="5"/>
  <c r="D160" i="5" s="1"/>
  <c r="E159" i="5"/>
  <c r="D159" i="5"/>
  <c r="E158" i="5"/>
  <c r="D158" i="5" s="1"/>
  <c r="E157" i="5"/>
  <c r="D157" i="5"/>
  <c r="E156" i="5"/>
  <c r="D156" i="5" s="1"/>
  <c r="E155" i="5"/>
  <c r="D155" i="5"/>
  <c r="E154" i="5"/>
  <c r="D154" i="5" s="1"/>
  <c r="E153" i="5"/>
  <c r="D153" i="5" s="1"/>
  <c r="E152" i="5"/>
  <c r="D152" i="5" s="1"/>
  <c r="E151" i="5"/>
  <c r="D151" i="5"/>
  <c r="E150" i="5"/>
  <c r="D150" i="5" s="1"/>
  <c r="E149" i="5"/>
  <c r="D149" i="5"/>
  <c r="E148" i="5"/>
  <c r="D148" i="5" s="1"/>
  <c r="E147" i="5"/>
  <c r="D147" i="5"/>
  <c r="E146" i="5"/>
  <c r="D146" i="5" s="1"/>
  <c r="E145" i="5"/>
  <c r="D145" i="5" s="1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3" i="5"/>
  <c r="D143" i="5"/>
  <c r="E142" i="5"/>
  <c r="D142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E140" i="5"/>
  <c r="D140" i="5"/>
  <c r="E139" i="5"/>
  <c r="D139" i="5" s="1"/>
  <c r="E138" i="5"/>
  <c r="D138" i="5"/>
  <c r="E137" i="5"/>
  <c r="D137" i="5" s="1"/>
  <c r="E136" i="5"/>
  <c r="D136" i="5"/>
  <c r="E135" i="5"/>
  <c r="D135" i="5" s="1"/>
  <c r="E134" i="5"/>
  <c r="D134" i="5" s="1"/>
  <c r="E133" i="5"/>
  <c r="D133" i="5" s="1"/>
  <c r="E132" i="5"/>
  <c r="D132" i="5"/>
  <c r="E131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29" i="5"/>
  <c r="D129" i="5"/>
  <c r="D128" i="5" s="1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E127" i="5"/>
  <c r="D127" i="5" s="1"/>
  <c r="E126" i="5"/>
  <c r="D126" i="5" s="1"/>
  <c r="E125" i="5"/>
  <c r="D125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E123" i="5"/>
  <c r="D123" i="5"/>
  <c r="E122" i="5"/>
  <c r="D122" i="5" s="1"/>
  <c r="E121" i="5"/>
  <c r="D121" i="5"/>
  <c r="E120" i="5"/>
  <c r="D120" i="5" s="1"/>
  <c r="E119" i="5"/>
  <c r="D119" i="5"/>
  <c r="E118" i="5"/>
  <c r="D118" i="5" s="1"/>
  <c r="E117" i="5"/>
  <c r="D117" i="5"/>
  <c r="E116" i="5"/>
  <c r="D116" i="5" s="1"/>
  <c r="E115" i="5"/>
  <c r="D115" i="5"/>
  <c r="E114" i="5"/>
  <c r="D114" i="5" s="1"/>
  <c r="E113" i="5"/>
  <c r="D113" i="5"/>
  <c r="E112" i="5"/>
  <c r="D112" i="5" s="1"/>
  <c r="E111" i="5"/>
  <c r="D111" i="5"/>
  <c r="E110" i="5"/>
  <c r="D110" i="5" s="1"/>
  <c r="E109" i="5"/>
  <c r="D109" i="5"/>
  <c r="E108" i="5"/>
  <c r="D108" i="5" s="1"/>
  <c r="E107" i="5"/>
  <c r="D107" i="5"/>
  <c r="E106" i="5"/>
  <c r="D106" i="5" s="1"/>
  <c r="E105" i="5"/>
  <c r="D105" i="5"/>
  <c r="E104" i="5"/>
  <c r="D104" i="5" s="1"/>
  <c r="E103" i="5"/>
  <c r="D103" i="5"/>
  <c r="E102" i="5"/>
  <c r="D102" i="5" s="1"/>
  <c r="E101" i="5"/>
  <c r="D101" i="5"/>
  <c r="E100" i="5"/>
  <c r="D100" i="5" s="1"/>
  <c r="E99" i="5"/>
  <c r="D99" i="5"/>
  <c r="E98" i="5"/>
  <c r="D98" i="5" s="1"/>
  <c r="E97" i="5"/>
  <c r="D97" i="5"/>
  <c r="E96" i="5"/>
  <c r="D96" i="5" s="1"/>
  <c r="E95" i="5"/>
  <c r="D95" i="5"/>
  <c r="E94" i="5"/>
  <c r="D94" i="5" s="1"/>
  <c r="E93" i="5"/>
  <c r="D93" i="5"/>
  <c r="E92" i="5"/>
  <c r="D92" i="5" s="1"/>
  <c r="E91" i="5"/>
  <c r="D91" i="5"/>
  <c r="E90" i="5"/>
  <c r="D90" i="5" s="1"/>
  <c r="E89" i="5"/>
  <c r="D89" i="5"/>
  <c r="E88" i="5"/>
  <c r="D88" i="5" s="1"/>
  <c r="E87" i="5"/>
  <c r="D87" i="5"/>
  <c r="E86" i="5"/>
  <c r="D86" i="5" s="1"/>
  <c r="E85" i="5"/>
  <c r="D85" i="5"/>
  <c r="E84" i="5"/>
  <c r="D84" i="5" s="1"/>
  <c r="E83" i="5"/>
  <c r="D83" i="5"/>
  <c r="E82" i="5"/>
  <c r="D82" i="5" s="1"/>
  <c r="E81" i="5"/>
  <c r="D81" i="5"/>
  <c r="E80" i="5"/>
  <c r="D80" i="5" s="1"/>
  <c r="E79" i="5"/>
  <c r="D79" i="5"/>
  <c r="E78" i="5"/>
  <c r="D78" i="5" s="1"/>
  <c r="E77" i="5"/>
  <c r="D77" i="5"/>
  <c r="E76" i="5"/>
  <c r="D76" i="5" s="1"/>
  <c r="E75" i="5"/>
  <c r="D75" i="5"/>
  <c r="E74" i="5"/>
  <c r="D74" i="5" s="1"/>
  <c r="E73" i="5"/>
  <c r="D73" i="5"/>
  <c r="E72" i="5"/>
  <c r="D72" i="5" s="1"/>
  <c r="E71" i="5"/>
  <c r="D71" i="5"/>
  <c r="E70" i="5"/>
  <c r="D70" i="5" s="1"/>
  <c r="E69" i="5"/>
  <c r="D69" i="5"/>
  <c r="E68" i="5"/>
  <c r="D68" i="5" s="1"/>
  <c r="E67" i="5"/>
  <c r="D67" i="5"/>
  <c r="E66" i="5"/>
  <c r="D66" i="5" s="1"/>
  <c r="E65" i="5"/>
  <c r="D65" i="5"/>
  <c r="E64" i="5"/>
  <c r="D64" i="5" s="1"/>
  <c r="E63" i="5"/>
  <c r="D63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H11" i="5" s="1"/>
  <c r="G62" i="5"/>
  <c r="F62" i="5"/>
  <c r="E61" i="5"/>
  <c r="D61" i="5" s="1"/>
  <c r="E60" i="5"/>
  <c r="D60" i="5"/>
  <c r="E59" i="5"/>
  <c r="D59" i="5" s="1"/>
  <c r="D57" i="5" s="1"/>
  <c r="E58" i="5"/>
  <c r="D58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D34" i="5" s="1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E33" i="5"/>
  <c r="D33" i="5" s="1"/>
  <c r="E32" i="5"/>
  <c r="T31" i="5"/>
  <c r="T11" i="5" s="1"/>
  <c r="S31" i="5"/>
  <c r="S11" i="5" s="1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0" i="5"/>
  <c r="D30" i="5"/>
  <c r="E29" i="5"/>
  <c r="D29" i="5"/>
  <c r="E28" i="5"/>
  <c r="D28" i="5"/>
  <c r="D27" i="5" s="1"/>
  <c r="T27" i="5"/>
  <c r="S27" i="5"/>
  <c r="R27" i="5"/>
  <c r="Q27" i="5"/>
  <c r="P27" i="5"/>
  <c r="O27" i="5"/>
  <c r="N27" i="5"/>
  <c r="M27" i="5"/>
  <c r="M11" i="5" s="1"/>
  <c r="L27" i="5"/>
  <c r="K27" i="5"/>
  <c r="J27" i="5"/>
  <c r="I27" i="5"/>
  <c r="I11" i="5" s="1"/>
  <c r="H27" i="5"/>
  <c r="G27" i="5"/>
  <c r="F27" i="5"/>
  <c r="E27" i="5"/>
  <c r="E26" i="5"/>
  <c r="D26" i="5"/>
  <c r="E25" i="5"/>
  <c r="D25" i="5" s="1"/>
  <c r="E24" i="5"/>
  <c r="D24" i="5" s="1"/>
  <c r="E23" i="5"/>
  <c r="D23" i="5" s="1"/>
  <c r="E22" i="5"/>
  <c r="D22" i="5"/>
  <c r="E21" i="5"/>
  <c r="D21" i="5" s="1"/>
  <c r="E20" i="5"/>
  <c r="D20" i="5"/>
  <c r="E19" i="5"/>
  <c r="D19" i="5" s="1"/>
  <c r="E18" i="5"/>
  <c r="D18" i="5"/>
  <c r="E17" i="5"/>
  <c r="D17" i="5" s="1"/>
  <c r="E16" i="5"/>
  <c r="D16" i="5" s="1"/>
  <c r="E15" i="5"/>
  <c r="D15" i="5" s="1"/>
  <c r="E14" i="5"/>
  <c r="D14" i="5"/>
  <c r="E13" i="5"/>
  <c r="T12" i="5"/>
  <c r="S12" i="5"/>
  <c r="R12" i="5"/>
  <c r="R11" i="5" s="1"/>
  <c r="Q12" i="5"/>
  <c r="P12" i="5"/>
  <c r="P11" i="5" s="1"/>
  <c r="O12" i="5"/>
  <c r="O11" i="5" s="1"/>
  <c r="N12" i="5"/>
  <c r="N11" i="5" s="1"/>
  <c r="M12" i="5"/>
  <c r="L12" i="5"/>
  <c r="K12" i="5"/>
  <c r="K11" i="5" s="1"/>
  <c r="J12" i="5"/>
  <c r="J11" i="5" s="1"/>
  <c r="I12" i="5"/>
  <c r="H12" i="5"/>
  <c r="G12" i="5"/>
  <c r="F12" i="5"/>
  <c r="F11" i="5" s="1"/>
  <c r="Q11" i="5"/>
  <c r="L11" i="5"/>
  <c r="G11" i="5"/>
  <c r="D62" i="5" l="1"/>
  <c r="D144" i="5"/>
  <c r="D250" i="5"/>
  <c r="D124" i="5"/>
  <c r="E62" i="5"/>
  <c r="D32" i="5"/>
  <c r="D31" i="5" s="1"/>
  <c r="E31" i="5"/>
  <c r="E57" i="5"/>
  <c r="D141" i="5"/>
  <c r="D226" i="5"/>
  <c r="D225" i="5" s="1"/>
  <c r="E225" i="5"/>
  <c r="D235" i="5"/>
  <c r="D234" i="5" s="1"/>
  <c r="E234" i="5"/>
  <c r="D244" i="5"/>
  <c r="D243" i="5" s="1"/>
  <c r="E243" i="5"/>
  <c r="D13" i="5"/>
  <c r="D12" i="5" s="1"/>
  <c r="E12" i="5"/>
  <c r="D131" i="5"/>
  <c r="D130" i="5" s="1"/>
  <c r="E130" i="5"/>
  <c r="E144" i="5"/>
  <c r="E206" i="5"/>
  <c r="E250" i="5"/>
  <c r="D273" i="5"/>
  <c r="D272" i="5" s="1"/>
  <c r="E272" i="5"/>
  <c r="E278" i="5"/>
  <c r="E11" i="5" l="1"/>
  <c r="D11" i="5" s="1"/>
</calcChain>
</file>

<file path=xl/sharedStrings.xml><?xml version="1.0" encoding="utf-8"?>
<sst xmlns="http://schemas.openxmlformats.org/spreadsheetml/2006/main" count="1018" uniqueCount="847">
  <si>
    <t>№ п/п</t>
  </si>
  <si>
    <t>Адрес многоквартирного дома 
(далее - МКД)</t>
  </si>
  <si>
    <t>Стоимость капитального ремонта ВСЕГО:</t>
  </si>
  <si>
    <t>Виды услуг и (или) работ по капитальному ремонту общего имущества в многоквартирных домах</t>
  </si>
  <si>
    <t>ремонт внутридомовых инженерных систем всего:</t>
  </si>
  <si>
    <t>в том числе:</t>
  </si>
  <si>
    <t>ремонт, замена, модернизация лифтов, ремонт лифтовых шахт, машинных и блочных помещений</t>
  </si>
  <si>
    <t>руб.</t>
  </si>
  <si>
    <t>кв.м.</t>
  </si>
  <si>
    <t>шт.</t>
  </si>
  <si>
    <t>с. Асановский совхоз-техникум, ул. Аллейная, д. 34</t>
  </si>
  <si>
    <t>с. Каракулино, ул. Кирьянова, д. 44</t>
  </si>
  <si>
    <t>с. Подгорное, ул. Школьная, д. 3</t>
  </si>
  <si>
    <t>с. Орловское, ул. Ленина, д. 1</t>
  </si>
  <si>
    <t>с. Орловское, ул. Ленина, д. 9</t>
  </si>
  <si>
    <t>г. Глазов, ул. Глинки, д. 15</t>
  </si>
  <si>
    <t>г. Глазов, ул. Драгунова, д. 20А</t>
  </si>
  <si>
    <t>г. Глазов, ул. Кирова, д. 63В</t>
  </si>
  <si>
    <t>г. Глазов, ул. Кирова, д. 70</t>
  </si>
  <si>
    <t>г. Глазов, ул. Короленко, д. 14Б</t>
  </si>
  <si>
    <t>г. Глазов, ул. Короленко, д. 29В</t>
  </si>
  <si>
    <t>г. Глазов, ул. Мира, д. 9А</t>
  </si>
  <si>
    <t>г. Глазов, ул. Парковая, д. 16</t>
  </si>
  <si>
    <t>г. Глазов, ул. Парковая, д. 18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</si>
  <si>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</si>
  <si>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</si>
  <si>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</si>
  <si>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МКД</t>
  </si>
  <si>
    <t>ремонт внутридомовой инженерной системы электроснаб-жения</t>
  </si>
  <si>
    <t>ремонт внутридомовой инженерной системы водоснабжения</t>
  </si>
  <si>
    <t>ремонт внутридомовой инженерной системы теплоснабжения</t>
  </si>
  <si>
    <t>ремонт внутридомовой инженерной системы газоснабжения</t>
  </si>
  <si>
    <t>ремонт внутридомовой инженерной системы водоотведения</t>
  </si>
  <si>
    <t>с. Алнаши, ул. Заводская, д. 12</t>
  </si>
  <si>
    <t>г. Глазов, ул. Комсомольская, д. 15/37</t>
  </si>
  <si>
    <t>г. Глазов, ул. Глинки, д. 11</t>
  </si>
  <si>
    <t>г. Глазов, ул. Глинки, д. 13</t>
  </si>
  <si>
    <t>г. Глазов, ул. Глинки, д. 9</t>
  </si>
  <si>
    <t>г. Глазов, ул. Дзержинского, д. 21/10</t>
  </si>
  <si>
    <t>г. Глазов, ул. Драгунова, д. 4Б</t>
  </si>
  <si>
    <t>г. Глазов, ул. Кирова, д. 43</t>
  </si>
  <si>
    <t>г. Глазов, ул. Кирова, д. 59</t>
  </si>
  <si>
    <t>г. Глазов, ул. Кирова, д. 63</t>
  </si>
  <si>
    <t>г. Глазов, ул. Кирова, д. 64</t>
  </si>
  <si>
    <t>г. Глазов, ул. Кирова, д. 66</t>
  </si>
  <si>
    <t>г. Глазов, ул. Кирова, д. 71</t>
  </si>
  <si>
    <t>г. Глазов, ул. Кирова, д. 73</t>
  </si>
  <si>
    <t>г. Глазов, ул. Кирова, д. 74</t>
  </si>
  <si>
    <t>г. Глазов, ул. Комсомольская, д. 17/40</t>
  </si>
  <si>
    <t>г. Глазов, ул. Ленина, д. 1/15</t>
  </si>
  <si>
    <t>г. Глазов, ул. Мира, д. 9</t>
  </si>
  <si>
    <t>г. Глазов, ул. Наговицына, д. 20</t>
  </si>
  <si>
    <t>г. Глазов, ул. Парковая, д. 14</t>
  </si>
  <si>
    <t>г. Глазов, ул. Республиканская, д. 47/6</t>
  </si>
  <si>
    <t>г. Глазов, ул. Спортивная, д. 10</t>
  </si>
  <si>
    <t>г. Глазов, ул. Тани Барамзиной, д. 13</t>
  </si>
  <si>
    <t>г. Глазов, ул. Энгельса, д. 25Б</t>
  </si>
  <si>
    <t>с. Сигаево, ул. Лермонтова, д. 7</t>
  </si>
  <si>
    <t>с. Дзякино, ул. Советская, д. 6</t>
  </si>
  <si>
    <t>МО «Город Ижевск»</t>
  </si>
  <si>
    <t>МО «Муниципальный округ Алнашский район Удмуртской Республики»</t>
  </si>
  <si>
    <t>МО «Муниципальный округ Балезинский район Удмуртской Республики»</t>
  </si>
  <si>
    <t>МО «Муниципальный округ Вавожский район Удмуртской Республики»</t>
  </si>
  <si>
    <t>МО «Муниципальный округ Воткинский район Удмуртской Республики»</t>
  </si>
  <si>
    <t>МО «Муниципальный округ Глазовский район Удмуртской Республики»</t>
  </si>
  <si>
    <t>МО «Муниципальный округ Граховский район Удмуртской Республики»</t>
  </si>
  <si>
    <t>МО «Муниципальный округ Завьяловский район Удмуртской Республики»</t>
  </si>
  <si>
    <t>МО «Муниципальный округ Игринский район Удмуртской Республики»</t>
  </si>
  <si>
    <t>МО «Муниципальный округ Камбарский район Удмуртской Республики»</t>
  </si>
  <si>
    <t>МО «Муниципальный округ Каракулинский район Удмуртской Республики»</t>
  </si>
  <si>
    <t>МО «Муниципальный округ Кезский район Удмуртской Республики»</t>
  </si>
  <si>
    <t>МО «Муниципальный округ Кизнерский район Удмуртской Республики»</t>
  </si>
  <si>
    <t>МО «Муниципальный округ Киясовский район Удмуртской Республики»</t>
  </si>
  <si>
    <t>МО «Муниципальный округ Сарапульский район Удмуртской Республики»</t>
  </si>
  <si>
    <t>МО «Муниципальный округ Сюмсинский район Удмуртской Республики»</t>
  </si>
  <si>
    <t>МО «Муниципальный округ Увинский район Удмуртской Республики»</t>
  </si>
  <si>
    <t>МО «Муниципальный округ Юкаменский район Удмуртской Республики»</t>
  </si>
  <si>
    <t>МО «Муниципальный округ Ярский район Удмуртской Республики»</t>
  </si>
  <si>
    <t>МО «Муниципальный округ Можгинский район Удмуртской Республики»</t>
  </si>
  <si>
    <t>МО «Городской округ город Сарапул Удмуртской Республики»</t>
  </si>
  <si>
    <t>г. Ижевск, ш. Воткинское, д. 54</t>
  </si>
  <si>
    <t>с. Алнаши, ул. Пушкинская, д. 3</t>
  </si>
  <si>
    <t>с. Алнаши, ул. Строительная, д. 4</t>
  </si>
  <si>
    <t>п. Балезино, ул. Л.Толстого, д. 24</t>
  </si>
  <si>
    <t>МО «Городской округ город Воткинск Удмуртской Республики»</t>
  </si>
  <si>
    <t>г. Воткинск, ул. Гилева, д. 14</t>
  </si>
  <si>
    <t>г. Воткинск, ул. Зориной, д. 115</t>
  </si>
  <si>
    <t>г. Воткинск, ул. Орджоникидзе, д. 31</t>
  </si>
  <si>
    <t>г. Воткинск, ул. Тихая, д. 59</t>
  </si>
  <si>
    <t>г. Воткинск, ул. Тихая, д. 8</t>
  </si>
  <si>
    <t>г. Воткинск, ул. Серова, д. 13</t>
  </si>
  <si>
    <t>г. Воткинск, ул. Серова, д. 17</t>
  </si>
  <si>
    <t>г. Воткинск, ул. Черняховского, д. 2</t>
  </si>
  <si>
    <t>МО «Город Глазов»</t>
  </si>
  <si>
    <t>г. Глазов, ул. Белинского, д. 12</t>
  </si>
  <si>
    <t>г. Глазов, ул. Белинского, д. 14</t>
  </si>
  <si>
    <t>г. Глазов, ул. Белова, д. 11</t>
  </si>
  <si>
    <t>г. Глазов, ул. Дзержинского, д. 3</t>
  </si>
  <si>
    <t>г. Глазов, ул. Кирова, д. 10</t>
  </si>
  <si>
    <t>г. Глазов, ул. Комсомольская, д. 28/38</t>
  </si>
  <si>
    <t>г. Глазов, ул. Короленко, д. 12</t>
  </si>
  <si>
    <t>г. Глазов, ул. Короленко, д. 16</t>
  </si>
  <si>
    <t>г. Глазов, ул. Короленко, д. 24</t>
  </si>
  <si>
    <t>г. Глазов, ул. Ленина, д. 6</t>
  </si>
  <si>
    <t>г. Глазов, ул. Ленина, д. 9</t>
  </si>
  <si>
    <t>г. Глазов, ул. Мира, д. 19</t>
  </si>
  <si>
    <t>г. Глазов, ул. Молодой гвардии, д. 4</t>
  </si>
  <si>
    <t>г. Глазов, ул. Молодой гвардии, д. 5</t>
  </si>
  <si>
    <t>г. Глазов, ул. Наговицына, д. 1/21</t>
  </si>
  <si>
    <t>г. Глазов, ул. Наговицына, д. 3</t>
  </si>
  <si>
    <t>г. Глазов, ул. Наговицына, д. 7/29</t>
  </si>
  <si>
    <t>г. Глазов, ул. Парковая, д. 8</t>
  </si>
  <si>
    <t>г. Глазов, ул. Пряженникова, д. 53/22</t>
  </si>
  <si>
    <t>г. Глазов, ул. Пряженникова, д. 55/19</t>
  </si>
  <si>
    <t>г. Глазов, ул. Пряженникова, д. 59</t>
  </si>
  <si>
    <t>г. Глазов, ул. Республиканская, д. 45</t>
  </si>
  <si>
    <t>г. Глазов, ул. Советская, д. 1/39</t>
  </si>
  <si>
    <t>г. Глазов, ул. Советская, д. 14</t>
  </si>
  <si>
    <t>г. Глазов, ул. Советская, д. 16/9</t>
  </si>
  <si>
    <t>г. Глазов, ул. Советская, д. 5</t>
  </si>
  <si>
    <t>г. Глазов, ул. Тани Барамзиной, д. 25</t>
  </si>
  <si>
    <t>МО «Муниципальный округ Дебесский район Удмуртской Республики»</t>
  </si>
  <si>
    <t>с. Дебесы, ул. Труда, д. 6</t>
  </si>
  <si>
    <t>д. Пирогово, ул. Западная, д. 13</t>
  </si>
  <si>
    <t>д. Пирогово, ул. Западная, д. 14</t>
  </si>
  <si>
    <t>с. Первомайский, ул. Ленина, д. 9</t>
  </si>
  <si>
    <t>с. Постол, ул. Школьная, д. 2</t>
  </si>
  <si>
    <t>г. Ижевск, ул. Зои Космодемьянской, д. 19</t>
  </si>
  <si>
    <t>г. Ижевск, ул. им Вадима Сивкова, д. 154</t>
  </si>
  <si>
    <t>г. Ижевск, ул. им Вадима Сивкова, д. 158</t>
  </si>
  <si>
    <t>г. Ижевск, ул. им Наговицына, д. 4</t>
  </si>
  <si>
    <t>г. Ижевск, ул. Карла Маркса, д. 268</t>
  </si>
  <si>
    <t>г. Ижевск, ул. Кирова, д. 9</t>
  </si>
  <si>
    <t>г. Ижевск, ул. Красногеройская, д. 65</t>
  </si>
  <si>
    <t>г. Ижевск, ул. Ленина, д. 18</t>
  </si>
  <si>
    <t>г. Ижевск, ул. Пастухова, д. 37</t>
  </si>
  <si>
    <t>г. Ижевск, ул. Ракетная, д. 19</t>
  </si>
  <si>
    <t>г. Ижевск, ул. Ракетная, д. 5</t>
  </si>
  <si>
    <t>г. Ижевск, ул. Советская, д. 7</t>
  </si>
  <si>
    <t>г. Ижевск, ул. Сороковой километр, д. 29</t>
  </si>
  <si>
    <t>г. Ижевск, ул. Школьная, д. 19</t>
  </si>
  <si>
    <t>г. Камбарка, ул. Ленина, д. 74</t>
  </si>
  <si>
    <t>г. Камбарка, ул. Суворова, д. 26</t>
  </si>
  <si>
    <t>п. Борок, ул. Ленина, д. 5</t>
  </si>
  <si>
    <t>ст. Армязь, ул. Вокзальная, д. 27</t>
  </si>
  <si>
    <t>с. Каракулино, ул. 60 лет Октября, д. 9</t>
  </si>
  <si>
    <t>с. Каракулино, ул. Сивкова, д. 2</t>
  </si>
  <si>
    <t>п. Кез, ул. Б-Городок, д. 9</t>
  </si>
  <si>
    <t>с. Подгорное, ул. Школьная, д. 7</t>
  </si>
  <si>
    <t>МО «Муниципальный округ Красногорский район Удмуртской Республики»</t>
  </si>
  <si>
    <t>МО «Муниципальный округ Малопургинский район Удмуртской Республики»</t>
  </si>
  <si>
    <t>с. Яган-Докья, ул. Октябрьская, д. 18</t>
  </si>
  <si>
    <t>с. Яган-Докья, ул. Октябрьская, д. 22</t>
  </si>
  <si>
    <t>с. Яган-Докья, ул. Октябрьская, д. 13</t>
  </si>
  <si>
    <t>г. Сарапул, ул. Советская, д. 9</t>
  </si>
  <si>
    <t>с. Сигаево, ул. Лермонтова, д. 2</t>
  </si>
  <si>
    <t>МО «Муниципальный округ Шарканский район Удмуртской Республики»</t>
  </si>
  <si>
    <t>с. Шаркан, ул. Мира, д. 5</t>
  </si>
  <si>
    <t>МО «Муниципальный округ Якшур-Бодьинский район Удмуртской Републики»</t>
  </si>
  <si>
    <t>с. Якшур-Бодья, ул. Микрорайон, д. 11</t>
  </si>
  <si>
    <t>п. Яр, ул. Советская, д. 37</t>
  </si>
  <si>
    <t>Приложение 2 к Краткосрочному плану реализации Региональной программы капитального ремонта общего имущества в многоквартирных домах в Удмуртской Республике на 2019-2021 годы</t>
  </si>
  <si>
    <t>РЕЕСТР</t>
  </si>
  <si>
    <t>многоквартирных домов, расположенных на территории  Удмуртской Республики, которые подлежат капитальному</t>
  </si>
  <si>
    <t>Адрес многоквартирного дома ** 
(далее - МКД)</t>
  </si>
  <si>
    <t>Виды услуг и (или) работ по капитальному ремонту общего имущества в многоквартирных домах*</t>
  </si>
  <si>
    <t>Всего по Удмуртской Республике</t>
  </si>
  <si>
    <t>г. Ижевск, ул. им 50-летия ВЛКСМ, д. 34</t>
  </si>
  <si>
    <t>г. Ижевск, ул. Орджоникидзе, д. 14</t>
  </si>
  <si>
    <t>г. Ижевск, ул. Союзная, д. 17</t>
  </si>
  <si>
    <t>* стоимость услуг и (или) работ по капитальному ремонту общего имущества в многоквартирных домах носит предварительный характер и может быть изменена при пересмотре  размеров предельной стоимости услуг и (или) работ по капитальному ремонту общего имущества в многоквартирном доме, которая может оплачиваться региональным оператором за счет средств фонда капитального ремонта, сформированного исходя из минимального размера взноса на капитальный ремонт, по результатам подготовки сметной документации,  уточнения объемов услуг и (или) работ и пр.</t>
  </si>
  <si>
    <t>** Перечень МКД может быть изменен с учетом требований жилищного законодательства.</t>
  </si>
  <si>
    <t>ремонту в 2019 году, по видам услуг и (или) работ по капитальному ремонту</t>
  </si>
  <si>
    <t>с. Алнаши, ул. Восточная, д. 14</t>
  </si>
  <si>
    <t>с. Алнаши, ул. Заводская, д. 2</t>
  </si>
  <si>
    <t>с. Алнаши, ул. Заводская, д. 4</t>
  </si>
  <si>
    <t>с. Алнаши, ул. Заводская, д. 6</t>
  </si>
  <si>
    <t>с. Алнаши, ул. Первомайская, д. 2</t>
  </si>
  <si>
    <t>с. Алнаши, ул. Первомайская, д. 2А</t>
  </si>
  <si>
    <t>с. Алнаши, ул. Первомайская, д. 4А</t>
  </si>
  <si>
    <t>с. Алнаши, ул. Пушкинская, д. 1</t>
  </si>
  <si>
    <t>с. Алнаши, ул. Пушкинская, д. 17</t>
  </si>
  <si>
    <t>с. Алнаши, ул. Пушкинская, д. 19</t>
  </si>
  <si>
    <t>с. Варзи-Ятчи, ул. Дружбы, д. 3</t>
  </si>
  <si>
    <t>с. Варзи-Ятчи, ул. Мира, д. 15</t>
  </si>
  <si>
    <t>п. Балезино, ул. Железнодорожная, д. 13</t>
  </si>
  <si>
    <t>п. Балезино, ул. Калинина, д. 48</t>
  </si>
  <si>
    <t>с. Вавож, пер. Коммунальный, д. 8</t>
  </si>
  <si>
    <t>с. Вавож, ул. Победы, д. 43</t>
  </si>
  <si>
    <t>г. Воткинск, проезд. Машиностроителей, д. 1</t>
  </si>
  <si>
    <t>г. Воткинск, ул. 1 Мая, д. 129</t>
  </si>
  <si>
    <t>г. Воткинск, ул. 1 Мая, д. 153</t>
  </si>
  <si>
    <t>г. Воткинск, ул. Гилева, д. 8</t>
  </si>
  <si>
    <t>г. Воткинск, ул. Глинки, д. 2Б</t>
  </si>
  <si>
    <t>г. Воткинск, ул. Кооперативная, д. 16</t>
  </si>
  <si>
    <t>г. Воткинск, ул. Кунгурцева, д. 15</t>
  </si>
  <si>
    <t>г. Воткинск, ул. Мира, д. 11</t>
  </si>
  <si>
    <t>г. Воткинск, ул. Мира, д. 7</t>
  </si>
  <si>
    <t>г. Воткинск, ул. Мира, д. 9</t>
  </si>
  <si>
    <t>г. Воткинск, ул. Мичурина, д. 5</t>
  </si>
  <si>
    <t>г. Воткинск, ул. Пугачева, д. 27</t>
  </si>
  <si>
    <t>г. Воткинск, ул. Тихая, д. 14</t>
  </si>
  <si>
    <t>г. Воткинск, ул. Чапаева, д. 68</t>
  </si>
  <si>
    <t>г. Воткинск, ул. Чапаева, д. 72</t>
  </si>
  <si>
    <t>г. Воткинск, ул. Энтузиастов, д. 18</t>
  </si>
  <si>
    <t>г. Воткинск, ул. Юбилейная, д. 2</t>
  </si>
  <si>
    <t>д. Кварса, ул. Железнодорожная, д. 3</t>
  </si>
  <si>
    <t>п. Новый, ул. Построечная, д. 11</t>
  </si>
  <si>
    <t>с. Июльское, п. Спутник, д. 3</t>
  </si>
  <si>
    <t>с. Июльское, п. Спутник, д. 5</t>
  </si>
  <si>
    <t>г. Глазов, ул. Белинского, д. 3</t>
  </si>
  <si>
    <t>г. Глазов, ул. Глазовская, д. 36</t>
  </si>
  <si>
    <t>г. Глазов, ул. Дзержинского, д. 5</t>
  </si>
  <si>
    <t>г. Глазов, ул. Дзержинского, д. 6</t>
  </si>
  <si>
    <t>г. Глазов, ул. Интернациональная, д. 11</t>
  </si>
  <si>
    <t>г. Глазов, ул. Калинина, д. 2</t>
  </si>
  <si>
    <t>г. Глазов, ул. Калинина, д. 5</t>
  </si>
  <si>
    <t>г. Глазов, ул. Карла Маркса, д. 7/1</t>
  </si>
  <si>
    <t>г. Глазов, ул. Кирова, д. 10Б</t>
  </si>
  <si>
    <t>г. Глазов, ул. Кирова, д. 60</t>
  </si>
  <si>
    <t>г. Глазов, ул. Кирова, д. 65Б</t>
  </si>
  <si>
    <t>г. Глазов, ул. Кирова, д. 68</t>
  </si>
  <si>
    <t>г. Глазов, ул. Комсомольская, д. 30</t>
  </si>
  <si>
    <t>г. Глазов, ул. Комсомольская, д. 7</t>
  </si>
  <si>
    <t>г. Глазов, ул. Комсомольская, д. 8</t>
  </si>
  <si>
    <t>г. Глазов, ул. Короленко, д. 14</t>
  </si>
  <si>
    <t>г. Глазов, ул. Короленко, д. 20</t>
  </si>
  <si>
    <t>г. Глазов, ул. Ленина, д. 11В</t>
  </si>
  <si>
    <t>г. Глазов, ул. Ленина, д. 7А</t>
  </si>
  <si>
    <t>г. Глазов, ул. Мира, д. 26</t>
  </si>
  <si>
    <t>г. Глазов, ул. Мира, д. 28</t>
  </si>
  <si>
    <t>г. Глазов, ул. Парковая, д. 6</t>
  </si>
  <si>
    <t>г. Глазов, ул. Пряженникова, д. 45</t>
  </si>
  <si>
    <t>г. Глазов, ул. Пряженникова, д. 49/21</t>
  </si>
  <si>
    <t>г. Глазов, ул. Революции, д. 4</t>
  </si>
  <si>
    <t>г. Глазов, ул. Республиканская, д. 50/15</t>
  </si>
  <si>
    <t>г. Глазов, ул. Советская, д. 31/45</t>
  </si>
  <si>
    <t>г. Глазов, ул. Спортивная, д. 9</t>
  </si>
  <si>
    <t>г. Глазов, ул. Сулимова, д. 74</t>
  </si>
  <si>
    <t>г. Глазов, ул. Сулимова, д. 76</t>
  </si>
  <si>
    <t>г. Глазов, ул. Тани Барамзиной, д. 49</t>
  </si>
  <si>
    <t>г. Глазов, ул. Тани Барамзиной, д. 5</t>
  </si>
  <si>
    <t>г. Глазов, ул. Циолковского, д. 1в</t>
  </si>
  <si>
    <t>г. Глазов, ул. Чепецкая, д. 3А</t>
  </si>
  <si>
    <t>г. Глазов, ул. Чепецкая, д. 5</t>
  </si>
  <si>
    <t>г. Глазов, ул. Чепецкая, д. 5А</t>
  </si>
  <si>
    <t>г. Глазов, ул. Чепецкая, д. 7</t>
  </si>
  <si>
    <t>г. Глазов, ул. Чепецкая, д. 7А</t>
  </si>
  <si>
    <t>г. Глазов, ул. Школьная, д. 11/1</t>
  </si>
  <si>
    <t>г. Глазов, ул. Школьная, д. 18/29</t>
  </si>
  <si>
    <t>г. Глазов, ул. Школьная, д. 8/8</t>
  </si>
  <si>
    <t>г. Глазов, ул. Щорса, д. 1</t>
  </si>
  <si>
    <t>г. Глазов, ул. Энгельса, д. 25</t>
  </si>
  <si>
    <t>г. Глазов, ул. Энгельса, д. 25В</t>
  </si>
  <si>
    <t>д. Курегово, пер. Школьный, д. 3</t>
  </si>
  <si>
    <t>с. Октябрьский, ул. Наговицына, д. 4</t>
  </si>
  <si>
    <t>с. Октябрьский, ул. Школьная, д. 3</t>
  </si>
  <si>
    <t>д. Новая Казмаска, пер. Молдавский, д. 2</t>
  </si>
  <si>
    <t>д. Пирогово, ул. Северная, д. 2</t>
  </si>
  <si>
    <t>д. Позимь, д. 5</t>
  </si>
  <si>
    <t>д. Позимь, д. 14</t>
  </si>
  <si>
    <t>с. Бабино, ул. Мира, д. 5</t>
  </si>
  <si>
    <t>с. Вараксино, д. 19</t>
  </si>
  <si>
    <t>с. Завьялово, ул. Калинина, д. 57</t>
  </si>
  <si>
    <t>с. Завьялово, ул. Калинина, д. 71</t>
  </si>
  <si>
    <t>с. Люкшудья, ул. Станционная, д. 3</t>
  </si>
  <si>
    <t>с. Октябрьский, д. 2</t>
  </si>
  <si>
    <t>п. Игра, мкр. Западный, д. 35</t>
  </si>
  <si>
    <t>п. Игра, мкр. Западный, д. 85</t>
  </si>
  <si>
    <t>г. Ижевск, городок. Машиностроителей, д. 41</t>
  </si>
  <si>
    <t>г. Ижевск, пер. Прасовский, д. 6</t>
  </si>
  <si>
    <t>г. Ижевск, пл. Им 50-летия Октября, д. 10</t>
  </si>
  <si>
    <t>г. Ижевск, пл. Им 50-летия Октября, д. 9</t>
  </si>
  <si>
    <t>г. Ижевск, ул. 30 лет Победы, д. 66</t>
  </si>
  <si>
    <t>г. Ижевск, ул. 30 лет Победы, д. 68</t>
  </si>
  <si>
    <t>г. Ижевск, ул. 30 лет Победы, д. 90</t>
  </si>
  <si>
    <t>г. Ижевск, ул. 50 лет Пионерии, д. 30</t>
  </si>
  <si>
    <t>г. Ижевск, ул. 50 лет Пионерии, д. 31</t>
  </si>
  <si>
    <t>г. Ижевск, ул. Воровского, д. 145</t>
  </si>
  <si>
    <t>г. Ижевск, ул. Воровского, д. 147</t>
  </si>
  <si>
    <t>г. Ижевск, ул. Воровского, д. 151</t>
  </si>
  <si>
    <t>г. Ижевск, ул. Восточная, д. 95А</t>
  </si>
  <si>
    <t>г. Ижевск, ул. Гагарина, д. 11</t>
  </si>
  <si>
    <t>г. Ижевск, ул. Игринская, д. 17</t>
  </si>
  <si>
    <t>г. Ижевск, ул. им 40-летия ВЛКСМ, д. 54</t>
  </si>
  <si>
    <t>г. Ижевск, ул. им 40-летия ВЛКСМ, д. 56</t>
  </si>
  <si>
    <t>г. Ижевск, ул. им Сабурова А.Н., д. 45А</t>
  </si>
  <si>
    <t>г. Ижевск, ул. Кирова, д. 129</t>
  </si>
  <si>
    <t>г. Ижевск, ул. Кирова, д. 140</t>
  </si>
  <si>
    <t>г. Ижевск, ул. Кирова, д. 15</t>
  </si>
  <si>
    <t>г. Ижевск, ул. Клубная, д. 38</t>
  </si>
  <si>
    <t>г. Ижевск, ул. Клубная, д. 59</t>
  </si>
  <si>
    <t>г. Ижевск, ул. Коммунаров, д. 175</t>
  </si>
  <si>
    <t>г. Ижевск, ул. Коммунаров, д. 204</t>
  </si>
  <si>
    <t>г. Ижевск, ул. Короткая, д. 118А</t>
  </si>
  <si>
    <t>г. Ижевск, ул. Красногеройская, д. 107</t>
  </si>
  <si>
    <t>г. Ижевск, ул. Красногеройская, д. 38А</t>
  </si>
  <si>
    <t>г. Ижевск, ул. Ленина, д. 19</t>
  </si>
  <si>
    <t>г. Ижевск, ул. Ленина, д. 40</t>
  </si>
  <si>
    <t>г. Ижевск, ул. Ленина, д. 58</t>
  </si>
  <si>
    <t>г. Ижевск, ул. Ленина, д. 64</t>
  </si>
  <si>
    <t>г. Ижевск, ул. Ленина, д. 75</t>
  </si>
  <si>
    <t>г. Ижевск, ул. Лихвинцева, д. 58А</t>
  </si>
  <si>
    <t>г. Ижевск, ул. Ломоносова, д. 19</t>
  </si>
  <si>
    <t>г. Ижевск, ул. Люллинская, д. 1</t>
  </si>
  <si>
    <t>г. Ижевск, ул. Майская, д. 16</t>
  </si>
  <si>
    <t>г. Ижевск, ул. Орджоникидзе, д. 10</t>
  </si>
  <si>
    <t>г. Ижевск, ул. Орджоникидзе, д. 12</t>
  </si>
  <si>
    <t>г. Ижевск, ул. Орджоникидзе, д. 27А</t>
  </si>
  <si>
    <t>г. Ижевск, ул. Орджоникидзе, д. 36</t>
  </si>
  <si>
    <t>г. Ижевск, ул. Орджоникидзе, д. 51</t>
  </si>
  <si>
    <t>г. Ижевск, ул. Пастухова, д. 41</t>
  </si>
  <si>
    <t>г. Ижевск, ул. Подлесная 9-я, д. 23Б</t>
  </si>
  <si>
    <t>г. Ижевск, ул. Подлесная 9-я, д. 44</t>
  </si>
  <si>
    <t>г. Ижевск, ул. Подлесная 9-я, д. 59</t>
  </si>
  <si>
    <t>г. Ижевск, ул. Пушкинская, д. 179А</t>
  </si>
  <si>
    <t>г. Ижевск, ул. Пушкинская, д. 367</t>
  </si>
  <si>
    <t>г. Ижевск, ул. Свободы, д. 120</t>
  </si>
  <si>
    <t>г. Ижевск, ул. Труда, д. 6</t>
  </si>
  <si>
    <t>г. Ижевск, ул. Удмуртская, д. 191</t>
  </si>
  <si>
    <t>г. Ижевск, ул. Удмуртская, д. 199</t>
  </si>
  <si>
    <t>г. Ижевск, ул. Шишкина, д. 1А</t>
  </si>
  <si>
    <t>г. Ижевск, ул. Школьная, д. 17</t>
  </si>
  <si>
    <t>г. Ижевск, ул. Школьная, д. 36</t>
  </si>
  <si>
    <t>г. Ижевск, ул. Школьная, д. 53</t>
  </si>
  <si>
    <t>г. Ижевск, ул. Школьная, д. 53А</t>
  </si>
  <si>
    <t>г. Ижевск, ул. Школьная, д. 60</t>
  </si>
  <si>
    <t>г. Ижевск, ш. Воткинское, д. 114</t>
  </si>
  <si>
    <t>г. Ижевск, ш. Воткинское, д. 166Б</t>
  </si>
  <si>
    <t>г. Камбарка, ул. Интернациональная, д. 16</t>
  </si>
  <si>
    <t>г. Камбарка, ул. К.Маркса, д. 67</t>
  </si>
  <si>
    <t>г. Камбарка, ул. Советская, д. 14</t>
  </si>
  <si>
    <t>г. Камбарка, ул. Чернышевского, д. 37</t>
  </si>
  <si>
    <t>п. Борок, ул. Ленина, д. 21</t>
  </si>
  <si>
    <t>п. Борок, ул. Ленина, д. 23</t>
  </si>
  <si>
    <t>с. Кама, ул. Речников, д. 1А</t>
  </si>
  <si>
    <t>с. Камское, ул. Советская, д. 13А</t>
  </si>
  <si>
    <t>с. Каракулино, пер. Свободы, д. 18</t>
  </si>
  <si>
    <t>с. Каракулино, ул. Каманина, д. 30</t>
  </si>
  <si>
    <t>с. Каракулино, ул. Каманина, д. 34</t>
  </si>
  <si>
    <t>п. Кез, ул. Октябрьская, д. 26</t>
  </si>
  <si>
    <t>п. Кез, ул. Пушкина, д. 10</t>
  </si>
  <si>
    <t>с. Кузьма, ул. Железнодорожная, д. 13</t>
  </si>
  <si>
    <t>с. Поломское, ул. Советская, д. 22</t>
  </si>
  <si>
    <t>п. Кизнер, ул. Южная, д. 35</t>
  </si>
  <si>
    <t>с. Кизнер, ул. Мелиораторов, д. 13</t>
  </si>
  <si>
    <t>с. Киясово, пер. Северный, д. 7</t>
  </si>
  <si>
    <t>с. Киясово, пер. Северный, д. 9</t>
  </si>
  <si>
    <t>с. Первомайский, ул. Октябрьская, д. 4</t>
  </si>
  <si>
    <t>с. Подгорное, ул. Школьная, д. 5</t>
  </si>
  <si>
    <t>с. Красногорское, ул. Комсомольская, д. 28</t>
  </si>
  <si>
    <t>с. Малая Пурга, ул. Пионерская, д. 32</t>
  </si>
  <si>
    <t>с. Пугачево, ул. Комарова, д. 8</t>
  </si>
  <si>
    <t>с. Уром, ул. Азина, д. 14</t>
  </si>
  <si>
    <t>с. Уром, ул. Азина, д. 8</t>
  </si>
  <si>
    <t>с. Яган-Докья, ул. Совхозная, д. 15</t>
  </si>
  <si>
    <t>МО «Город Можга»</t>
  </si>
  <si>
    <t>г. Можга, п. Восточный, д. 11</t>
  </si>
  <si>
    <t>г. Можга, п. Восточный, д. 3</t>
  </si>
  <si>
    <t>г. Можга, мкр. Наговицынский, д. 36</t>
  </si>
  <si>
    <t>г. Можга, ул. Азина, д. 24</t>
  </si>
  <si>
    <t>г. Можга, ул. Азина, д. 38</t>
  </si>
  <si>
    <t>г. Можга, ул. Луговая, д. 57</t>
  </si>
  <si>
    <t>ст. Керамик, ул. Лесная, д. 9</t>
  </si>
  <si>
    <t>с. Черемушки, пл. Заводская, д. 7</t>
  </si>
  <si>
    <t>с. Черемушки, пл. Заводская, д. 9</t>
  </si>
  <si>
    <t>с. Черемушки, ул. Макаренко, д. 3</t>
  </si>
  <si>
    <t>г. Сарапул, ул. Горького, д. 12А</t>
  </si>
  <si>
    <t>г. Сарапул, ул. Горького, д. 13А</t>
  </si>
  <si>
    <t>г. Сарапул, ул. Пугачева, д. 66</t>
  </si>
  <si>
    <t>с. Северный, ул. Октябрьская, д. 15</t>
  </si>
  <si>
    <t>с. Сигаево, ул. Зевахина, д. 1</t>
  </si>
  <si>
    <t>МО «Муниципальный округ Селтинский район Удмуртской Республики»</t>
  </si>
  <si>
    <t>с. Селты, ул. Мира, д. 1</t>
  </si>
  <si>
    <t>с. Селты, ул. Мира, д. 3</t>
  </si>
  <si>
    <t>д. Поршур-Тукля, ул. Микрорайон, д. 9</t>
  </si>
  <si>
    <t>п. Ува, ул. Зеленая, д. 3</t>
  </si>
  <si>
    <t>п. Ува, ул. Кржижановского, д. 2</t>
  </si>
  <si>
    <t>с. Подмой, ул. Станционная, д. 2В</t>
  </si>
  <si>
    <t>с. Шаркан, ул. Мира, д. 12</t>
  </si>
  <si>
    <t>с. Шаркан, ул. Советская, д. 2А</t>
  </si>
  <si>
    <t>с. Пышкет, ул. Октябрьская, д. 5</t>
  </si>
  <si>
    <t>с. Юкаменское, ул. 50 лет ВЛКСМ, д. 9</t>
  </si>
  <si>
    <t>МО «Муниципальный округ Якшур-Бодьинский район Удмуртской Республики»</t>
  </si>
  <si>
    <t>с. Заря, д. 5</t>
  </si>
  <si>
    <t>с. Якшур-Бодья, ул. Микрорайон, д. 13</t>
  </si>
  <si>
    <t>п. Яр, ул. Советская, д. 10</t>
  </si>
  <si>
    <t>п. Яр, ул. Советская, д. 14</t>
  </si>
  <si>
    <t>п. Яр, ул. Флора Васильева, д. 24</t>
  </si>
  <si>
    <t>с. Пудем, ул. Калинина, д. 1А</t>
  </si>
  <si>
    <t>с. Пудем, ул. Кирова, д. 14А</t>
  </si>
  <si>
    <t>Приложение 4 к Краткосрочному плану реализации Региональной программы капитального ремонта общего имущества в многоквартирных домах в Удмуртской Республике на 2019-2021 годы</t>
  </si>
  <si>
    <t>ремонту в 2020 году, по видам услуг и (или) работ по капитальному ремонту</t>
  </si>
  <si>
    <t>с. Алнаши, ул. Восточная, д. 10</t>
  </si>
  <si>
    <t>с. Алнаши, ул. Комсомольская, д. 1</t>
  </si>
  <si>
    <t>с. Алнаши, ул. Первомайская, д. 4Б</t>
  </si>
  <si>
    <t>с. Алнаши, ул. Пушкинская, д. 21</t>
  </si>
  <si>
    <t>ст. Железнодорожная станция Алнаши, ул. Лесная, д. 5</t>
  </si>
  <si>
    <t>п. Балезино, пер. Русских, д. 7</t>
  </si>
  <si>
    <t>с. Андрейшур, ул. Школьная, д. 1</t>
  </si>
  <si>
    <t>с. Андрейшур, ул. Школьная, д. 3</t>
  </si>
  <si>
    <t>с. Андрейшур, ул. Школьная, д. 5</t>
  </si>
  <si>
    <t>с. Вавож, ул. Победы, д. 55</t>
  </si>
  <si>
    <t>г. Воткинск, пер. Ломоносова, д. 38</t>
  </si>
  <si>
    <t>г. Воткинск, проезд. Машиностроителей, д. 3</t>
  </si>
  <si>
    <t>г. Воткинск, ул. Белинского, д. 10</t>
  </si>
  <si>
    <t>г. Воткинск, ул. Волгоградская, д. 25</t>
  </si>
  <si>
    <t>г. Воткинск, ул. Волгоградская, д. 27</t>
  </si>
  <si>
    <t>г. Воткинск, ул. Курчатова, д. 16</t>
  </si>
  <si>
    <t>г. Воткинск, ул. Курчатова, д. 18</t>
  </si>
  <si>
    <t>г. Воткинск, ул. Курчатова, д. 22</t>
  </si>
  <si>
    <t>г. Воткинск, ул. Павлова, д. 8</t>
  </si>
  <si>
    <t>г. Воткинск, ул. Серова, д. 10</t>
  </si>
  <si>
    <t>г. Воткинск, ул. Серова, д. 11</t>
  </si>
  <si>
    <t>г. Воткинск, ул. Серова, д. 8</t>
  </si>
  <si>
    <t>г. Воткинск, ул. Тихая, д. 16</t>
  </si>
  <si>
    <t>г. Воткинск, ул. Шамшурина, д. 17</t>
  </si>
  <si>
    <t>д. Кварса, пер. ПУ-14, д. 5</t>
  </si>
  <si>
    <t>д. Кварса, пер. ПУ-14, д. 6</t>
  </si>
  <si>
    <t>д. Кварса, пер. ПУ-14, д. 7</t>
  </si>
  <si>
    <t>п. Новый, ул. Строителей, д. 3</t>
  </si>
  <si>
    <t>г. Глазов, ул. Буденного, д. 10</t>
  </si>
  <si>
    <t>г. Глазов, ул. Буденного, д. 13</t>
  </si>
  <si>
    <t>г. Глазов, ул. Глинки, д. 15А</t>
  </si>
  <si>
    <t>г. Глазов, ул. Глинки, д. 7</t>
  </si>
  <si>
    <t>г. Глазов, ул. Дзержинского, д. 11</t>
  </si>
  <si>
    <t>г. Глазов, ул. Дзержинского, д. 14</t>
  </si>
  <si>
    <t>г. Глазов, ул. Дзержинского, д. 17/11</t>
  </si>
  <si>
    <t>г. Глазов, ул. Дзержинского, д. 22/12</t>
  </si>
  <si>
    <t>г. Глазов, ул. Драгунова, д. 49А</t>
  </si>
  <si>
    <t>г. Глазов, ул. Интернациональная, д. 9А</t>
  </si>
  <si>
    <t>г. Глазов, ул. Кирова, д. 10А</t>
  </si>
  <si>
    <t>г. Глазов, ул. Кирова, д. 18</t>
  </si>
  <si>
    <t>г. Глазов, ул. Кирова, д. 41/20</t>
  </si>
  <si>
    <t>г. Глазов, ул. Кирова, д. 65В</t>
  </si>
  <si>
    <t>г. Глазов, ул. Кирова, д. 71А</t>
  </si>
  <si>
    <t>г. Глазов, ул. Комсомольская, д. 13</t>
  </si>
  <si>
    <t>г. Глазов, ул. Комсомольская, д. 14А</t>
  </si>
  <si>
    <t>г. Глазов, ул. Комсомольская, д. 16А</t>
  </si>
  <si>
    <t>г. Глазов, ул. Комсомольская, д. 22</t>
  </si>
  <si>
    <t>г. Глазов, ул. Короленко, д. 24А</t>
  </si>
  <si>
    <t>г. Глазов, ул. Короленко, д. 25</t>
  </si>
  <si>
    <t>г. Глазов, ул. Короленко, д. 25Б</t>
  </si>
  <si>
    <t>г. Глазов, ул. Ленина, д. 11</t>
  </si>
  <si>
    <t>г. Глазов, ул. Ленина, д. 11Б</t>
  </si>
  <si>
    <t>г. Глазов, ул. Ленина, д. 13</t>
  </si>
  <si>
    <t>г. Глазов, ул. Ленина, д. 15</t>
  </si>
  <si>
    <t>г. Глазов, ул. Ленина, д. 18</t>
  </si>
  <si>
    <t>г. Глазов, ул. Ленина, д. 3</t>
  </si>
  <si>
    <t>г. Глазов, ул. Ленина, д. 5</t>
  </si>
  <si>
    <t>г. Глазов, ул. Ленина, д. 5Б</t>
  </si>
  <si>
    <t>г. Глазов, ул. Ленина, д. 5В</t>
  </si>
  <si>
    <t>г. Глазов, ул. Ленина, д. 9Б</t>
  </si>
  <si>
    <t>г. Глазов, ул. Мира, д. 17</t>
  </si>
  <si>
    <t>г. Глазов, ул. Мира, д. 36А</t>
  </si>
  <si>
    <t>г. Глазов, ул. Наговицына, д. 14</t>
  </si>
  <si>
    <t>г. Глазов, ул. Парковая, д. 4А</t>
  </si>
  <si>
    <t>г. Глазов, ул. Пряженникова, д. 51</t>
  </si>
  <si>
    <t>г. Глазов, ул. Пряженникова, д. 61/12</t>
  </si>
  <si>
    <t>г. Глазов, ул. Революции, д. 18</t>
  </si>
  <si>
    <t>г. Глазов, ул. Республиканская, д. 39</t>
  </si>
  <si>
    <t>г. Глазов, ул. Республиканская, д. 49/5</t>
  </si>
  <si>
    <t>г. Глазов, ул. Республиканская, д. 52</t>
  </si>
  <si>
    <t>г. Глазов, ул. Республиканская, д. 54/8</t>
  </si>
  <si>
    <t>г. Глазов, ул. Республиканская, д. 56/7</t>
  </si>
  <si>
    <t>г. Глазов, ул. Республиканская, д. 51/14</t>
  </si>
  <si>
    <t>г. Глазов, ул. Советская, д. 9</t>
  </si>
  <si>
    <t>г. Глазов, ул. Спортивная, д. 1</t>
  </si>
  <si>
    <t>г. Глазов, ул. Тани Барамзиной, д. 3</t>
  </si>
  <si>
    <t>г. Глазов, ул. Тани Барамзиной, д. 7</t>
  </si>
  <si>
    <t>д. Трубашур, ул. Центральная, д. 1</t>
  </si>
  <si>
    <t>с. Дзякино, ул. Советская, д. 1</t>
  </si>
  <si>
    <t>с. Дзякино, ул. Советская, д. 2</t>
  </si>
  <si>
    <t>с. Дзякино, ул. Торфяная, д. 2</t>
  </si>
  <si>
    <t>с. Дзякино, ул. Торфяная, д. 8</t>
  </si>
  <si>
    <t>с. Октябрьский, ул. Наговицына, д. 18</t>
  </si>
  <si>
    <t>с. Парзи, ул. Новая, д. 5</t>
  </si>
  <si>
    <t>с. Понино, ул. Школьная, д. 3</t>
  </si>
  <si>
    <t>с. Дебесы, ул. Советская, д. 18</t>
  </si>
  <si>
    <t>д. Пирогово, ул. Северная, д. 13</t>
  </si>
  <si>
    <t>д. Шудья, ул. Центральная, д. 15</t>
  </si>
  <si>
    <t>с. Октябрьский, д. 6</t>
  </si>
  <si>
    <t>с. Первомайский, ул. Ленина, д. 12</t>
  </si>
  <si>
    <t>с. Постол, ул. Школьная, д. 6</t>
  </si>
  <si>
    <t>п. Игра, мкр. Восточный, д. 12</t>
  </si>
  <si>
    <t>п. Игра, мкр. Восточный, д. 4</t>
  </si>
  <si>
    <t>п. Игра, ул. Советская, д. 30</t>
  </si>
  <si>
    <t>п. Игра, ул. Труда, д. 22</t>
  </si>
  <si>
    <t>с. Факел, ул. Кирова, д. 40Б</t>
  </si>
  <si>
    <t>г. Ижевск, городок. Машиностроителей, д. 71</t>
  </si>
  <si>
    <t>г. Ижевск, городок. Машиностроителей, д. 72</t>
  </si>
  <si>
    <t>г. Ижевск, пл. Им 50-летия Октября, д. 14</t>
  </si>
  <si>
    <t>г. Ижевск, ул. Автономная, д. 85</t>
  </si>
  <si>
    <t>г. Ижевск, ул. Аграрная, д. 15</t>
  </si>
  <si>
    <t>г. Ижевск, ул. Баранова, д. 54</t>
  </si>
  <si>
    <t>г. Ижевск, ул. Владимира Краева, д. 43</t>
  </si>
  <si>
    <t>г. Ижевск, ул. Воровского, д. 142</t>
  </si>
  <si>
    <t>г. Ижевск, ул. Восточная, д. 83А</t>
  </si>
  <si>
    <t>г. Ижевск, ул. Гагарина, д. 74</t>
  </si>
  <si>
    <t>г. Ижевск, ул. Зенитная, д. 1</t>
  </si>
  <si>
    <t>г. Ижевск, ул. им 40-летия ВЛКСМ, д. 40А</t>
  </si>
  <si>
    <t>г. Ижевск, ул. им 50-летия ВЛКСМ, д. 45</t>
  </si>
  <si>
    <t>г. Ижевск, ул. им 50-летия ВЛКСМ, д. 51</t>
  </si>
  <si>
    <t>г. Ижевск, ул. им 50-летия ВЛКСМ, д. 53</t>
  </si>
  <si>
    <t>г. Ижевск, ул. им Татьяны Барамзиной, д. 68</t>
  </si>
  <si>
    <t>г. Ижевск, ул. им Татьяны Барамзиной, д. 74</t>
  </si>
  <si>
    <t>г. Ижевск, ул. Карла Маркса, д. 260</t>
  </si>
  <si>
    <t>г. Ижевск, ул. Клубная, д. 39</t>
  </si>
  <si>
    <t>г. Ижевск, ул. Коммунаров, д. 193</t>
  </si>
  <si>
    <t>г. Ижевск, ул. Коммунаров, д. 195</t>
  </si>
  <si>
    <t>г. Ижевск, ул. Коммунаров, д. 197</t>
  </si>
  <si>
    <t>г. Ижевск, ул. Коммунаров, д. 206</t>
  </si>
  <si>
    <t>г. Ижевск, ул. Коммунаров, д. 214</t>
  </si>
  <si>
    <t>г. Ижевск, ул. Коммунаров, д. 220</t>
  </si>
  <si>
    <t>г. Ижевск, ул. Коммунаров, д. 222</t>
  </si>
  <si>
    <t>г. Ижевск, ул. Коммунаров, д. 222А</t>
  </si>
  <si>
    <t>г. Ижевск, ул. Коммунаров, д. 353</t>
  </si>
  <si>
    <t>г. Ижевск, ул. Кооперативная, д. 5</t>
  </si>
  <si>
    <t>г. Ижевск, ул. Короткая, д. 114А</t>
  </si>
  <si>
    <t>г. Ижевск, ул. Красногеройская, д. 61</t>
  </si>
  <si>
    <t>г. Ижевск, ул. Леваневского, д. 106</t>
  </si>
  <si>
    <t>г. Ижевск, ул. Ленина, д. 11</t>
  </si>
  <si>
    <t>г. Ижевск, ул. Ленина, д. 29</t>
  </si>
  <si>
    <t>г. Ижевск, ул. Ленина, д. 66</t>
  </si>
  <si>
    <t>г. Ижевск, ул. Ленина, д. 72</t>
  </si>
  <si>
    <t>г. Ижевск, ул. Ленина, д. 98</t>
  </si>
  <si>
    <t>г. Ижевск, ул. Лихвинцева, д. 56</t>
  </si>
  <si>
    <t>г. Ижевск, ул. Ломоносова, д. 19А</t>
  </si>
  <si>
    <t>г. Ижевск, ул. Ломоносова, д. 20</t>
  </si>
  <si>
    <t>г. Ижевск, ул. Ломоносова, д. 21</t>
  </si>
  <si>
    <t>г. Ижевск, ул. Ломоносова, д. 21А</t>
  </si>
  <si>
    <t>г. Ижевск, ул. Металлистов, д. 37</t>
  </si>
  <si>
    <t>г. Ижевск, ул. Металлистов, д. 48</t>
  </si>
  <si>
    <t>г. Ижевск, ул. Новостроительная, д. 29</t>
  </si>
  <si>
    <t>г. Ижевск, ул. Новостроительная, д. 30</t>
  </si>
  <si>
    <t>г. Ижевск, ул. Орджоникидзе, д. 50</t>
  </si>
  <si>
    <t>г. Ижевск, ул. Оружейника Драгунова, д. 70</t>
  </si>
  <si>
    <t>г. Ижевск, ул. Пастухова, д. 41А</t>
  </si>
  <si>
    <t>г. Ижевск, ул. Пастухова, д. 59</t>
  </si>
  <si>
    <t>г. Ижевск, ул. Пастухова, д. 90</t>
  </si>
  <si>
    <t>г. Ижевск, ул. Подлесная 9-я, д. 27</t>
  </si>
  <si>
    <t>г. Ижевск, ул. Пушкинская, д. 169</t>
  </si>
  <si>
    <t>г. Ижевск, ул. Пушкинская, д. 247</t>
  </si>
  <si>
    <t>г. Ижевск, ул. Пушкинская, д. 371</t>
  </si>
  <si>
    <t>г. Ижевск, ул. Ракетная, д. 10</t>
  </si>
  <si>
    <t>г. Ижевск, ул. Ракетная, д. 7</t>
  </si>
  <si>
    <t>г. Ижевск, ул. Свободы, д. 124</t>
  </si>
  <si>
    <t>г. Ижевск, ул. Студенческая, д. 50</t>
  </si>
  <si>
    <t>г. Ижевск, ул. Тверская, д. 50</t>
  </si>
  <si>
    <t>г. Ижевск, ул. Увинская, д. 50А</t>
  </si>
  <si>
    <t>г. Ижевск, ул. Удмуртская, д. 216</t>
  </si>
  <si>
    <t>г. Ижевск, ул. Удмуртская, д. 229</t>
  </si>
  <si>
    <t>г. Ижевск, ул. Удмуртская, д. 251А</t>
  </si>
  <si>
    <t>г. Ижевск, ул. Фруктовая, д. 33</t>
  </si>
  <si>
    <t>г. Ижевск, ул. Школьная, д. 33</t>
  </si>
  <si>
    <t>г. Ижевск, ул. Школьная, д. 46</t>
  </si>
  <si>
    <t>г. Ижевск, ул. Школьная, д. 47А</t>
  </si>
  <si>
    <t>г. Ижевск, ул. Школьная, д. 48</t>
  </si>
  <si>
    <t>г. Ижевск, ул. Школьная, д. 52</t>
  </si>
  <si>
    <t>г. Ижевск, ул. Школьная, д. 64</t>
  </si>
  <si>
    <t>г. Ижевск, ул. Школьная, д. 72</t>
  </si>
  <si>
    <t>г. Ижевск, ш. Воткинское, д. 10</t>
  </si>
  <si>
    <t>г. Ижевск, ш. Воткинское, д. 60</t>
  </si>
  <si>
    <t>г. Ижевск, ш. Воткинское, д. 78</t>
  </si>
  <si>
    <t>г. Ижевск, ш. Воткинское, д. 90</t>
  </si>
  <si>
    <t>с. Каракулино, ул. Кирьянова, д. 48</t>
  </si>
  <si>
    <t>п. Кез, ул. Б-Городок, д. 5</t>
  </si>
  <si>
    <t>с. Чепца, ул. Труда, д. 19</t>
  </si>
  <si>
    <t>п. Кизнер, ул. Карла Маркса, д. 16А</t>
  </si>
  <si>
    <t>п. Кизнер, ул. Савина, д. 5</t>
  </si>
  <si>
    <t>с. Красногорское, ул. Ленина, д. 67</t>
  </si>
  <si>
    <t>с. Красногорское, ул. Ленина, д. 80</t>
  </si>
  <si>
    <t>с. Малая Пурга, ул. Кирова, д. 5</t>
  </si>
  <si>
    <t>с. Малая Пурга, ул. Колхозная, д. 109</t>
  </si>
  <si>
    <t>г. Можга, ул. Труда, д. 2</t>
  </si>
  <si>
    <t>д. Ныша, ул. Молодежная, д. 11</t>
  </si>
  <si>
    <t>с. Большая Уча, ул. Садовая, д. 18</t>
  </si>
  <si>
    <t>с. Большая Уча, ул. Садовая, д. 36</t>
  </si>
  <si>
    <t>с. Горняк, ул. Коммунальная, д. 8</t>
  </si>
  <si>
    <t>с. Можга, тер. Микрорайон, д. 4</t>
  </si>
  <si>
    <t>с. Черемушки, пл. Заводская, д. 1</t>
  </si>
  <si>
    <t>с. Черемушки, пл. Заводская, д. 2</t>
  </si>
  <si>
    <t>г. Сарапул, ул. Горького, д. 26А</t>
  </si>
  <si>
    <t>г. Сарапул, ул. Ленина, д. 27</t>
  </si>
  <si>
    <t>г. Сарапул, ул. Путейская, д. 56</t>
  </si>
  <si>
    <t>г. Сарапул, ул. Рабочая, д. 20</t>
  </si>
  <si>
    <t>г. Сарапул, ул. Строительная, д. 7</t>
  </si>
  <si>
    <t>г. Сарапул, ул. Строительная, д. 9</t>
  </si>
  <si>
    <t>с. Нечкино, ул. Рабочая, д. 8</t>
  </si>
  <si>
    <t>с. Нечкино, ул. Рабочая, д. 9</t>
  </si>
  <si>
    <t>с. Сигаево, ул. Лермонтова, д. 16</t>
  </si>
  <si>
    <t>с. Сигаево, ул. Лермонтова, д. 6</t>
  </si>
  <si>
    <t>с. Уральский, ул. Советская, д. 17</t>
  </si>
  <si>
    <t>с. Уральский, ул. Советская, д. 23</t>
  </si>
  <si>
    <t>с. Селты, ул. Юбилейная, д. 11</t>
  </si>
  <si>
    <t>с. Селты, ул. Юбилейная, д. 12</t>
  </si>
  <si>
    <t>с. Селты, ул. Юбилейная, д. 7</t>
  </si>
  <si>
    <t>с. Орловское, ул. Коммуны, д. 5</t>
  </si>
  <si>
    <t>с. Орловское, ул. Ленина, д. 12</t>
  </si>
  <si>
    <t>с. Орловское, ул. Ленина, д. 8</t>
  </si>
  <si>
    <t>д. Поршур-Тукля, ул. Микрорайон, д. 1</t>
  </si>
  <si>
    <t>д. Поршур-Тукля, ул. Микрорайон, д. 8</t>
  </si>
  <si>
    <t>п. Ува, ул. Пислегина, д. 1</t>
  </si>
  <si>
    <t>п. Ува, ул. Пислегина, д. 10</t>
  </si>
  <si>
    <t>с. Шаркан, ул. Красная, д. 28</t>
  </si>
  <si>
    <t>с. Шаркан, ул. Красная, д. 34</t>
  </si>
  <si>
    <t>с. Шаркан, ул. Мира, д. 6</t>
  </si>
  <si>
    <t>с. Пышкет, ул. Октябрьская, д. 4</t>
  </si>
  <si>
    <t>с. Юкаменское, ул. 50 лет ВЛКСМ, д. 3</t>
  </si>
  <si>
    <t>с. Заря, д. 6</t>
  </si>
  <si>
    <t>с. Якшур-Бодья, ул. Микрорайон, д. 10</t>
  </si>
  <si>
    <t>с. Якшур-Бодья, ул. Микрорайон, д. 5</t>
  </si>
  <si>
    <t>п. Яр, ул. Советская, д. 106</t>
  </si>
  <si>
    <t>п. Яр, ул. Флора Васильева, д. 28</t>
  </si>
  <si>
    <t>с. Пудем, ул. Энгельса, д. 30</t>
  </si>
  <si>
    <t>ремонту в 2021 году, по видам услуг и (или) работ по капитальному ремонту</t>
  </si>
  <si>
    <t>с. Алнаши, ул. Заводская, д. 8</t>
  </si>
  <si>
    <t>с. Алнаши, ул. Первомайская, д. 4</t>
  </si>
  <si>
    <t>п. Балезино, пер. Русских, д. 3</t>
  </si>
  <si>
    <t>п. Балезино, ул. Дружбы, д. 17</t>
  </si>
  <si>
    <t>п. Балезино, ул. Дружбы, д. 19</t>
  </si>
  <si>
    <t>п. Балезино, ул. Железнодорожная, д. 12</t>
  </si>
  <si>
    <t>п. Балезино, ул. Карла Маркса, д. 28</t>
  </si>
  <si>
    <t>п. Балезино, ул. Льнозаводская, д. 3</t>
  </si>
  <si>
    <t>п. Балезино, ул. Московская, д. 38</t>
  </si>
  <si>
    <t>п. Балезино, ул. Русских, д. 3</t>
  </si>
  <si>
    <t>п. Балезино, ул. Советская, д. 4</t>
  </si>
  <si>
    <t>с. Вавож, пер. Зеленый, д. 8</t>
  </si>
  <si>
    <t>с. Вавож, ул. Победы, д. 59</t>
  </si>
  <si>
    <t>д. Кварса, ул. Железнодорожная, д. 1</t>
  </si>
  <si>
    <t>д. Кукуи, ул. Советская, д. 19</t>
  </si>
  <si>
    <t>п. Новый, ул. Чайковского, д. 5</t>
  </si>
  <si>
    <t>п. Новый, ул. Чайковского, д. 7</t>
  </si>
  <si>
    <t>с. Июльское, п. Спутник, д. 4</t>
  </si>
  <si>
    <t>с. Июльское, п. Спутник, д. 6</t>
  </si>
  <si>
    <t>с. Камское, ул. Комсомольская, д. 2</t>
  </si>
  <si>
    <t>с. Первомайский, ул. Комсомольская, д. 8</t>
  </si>
  <si>
    <t>г. Глазов, ул. Белинского, д. 4</t>
  </si>
  <si>
    <t>г. Глазов, ул. Белова, д. 13</t>
  </si>
  <si>
    <t>г. Глазов, ул. Гайдара, д. 14</t>
  </si>
  <si>
    <t>г. Глазов, ул. Драгунова, д. 49Б</t>
  </si>
  <si>
    <t>г. Глазов, ул. Драгунова, д. 53</t>
  </si>
  <si>
    <t>г. Глазов, ул. Драгунова, д. 53б</t>
  </si>
  <si>
    <t>г. Глазов, ул. Карла Маркса, д. 19</t>
  </si>
  <si>
    <t>г. Глазов, ул. Кирова, д. 10В</t>
  </si>
  <si>
    <t>г. Глазов, ул. Кирова, д. 63Г</t>
  </si>
  <si>
    <t>г. Глазов, ул. Кирова, д. 63Д</t>
  </si>
  <si>
    <t>г. Глазов, ул. Комсомольская, д. 1/29</t>
  </si>
  <si>
    <t>г. Глазов, ул. Комсомольская, д. 2/31</t>
  </si>
  <si>
    <t>г. Глазов, ул. Короленко, д. 14В</t>
  </si>
  <si>
    <t>г. Глазов, ул. Короленко, д. 23А</t>
  </si>
  <si>
    <t>г. Глазов, ул. Ленина, д. 4</t>
  </si>
  <si>
    <t>г. Глазов, ул. Ленина, д. 9А</t>
  </si>
  <si>
    <t>г. Глазов, ул. Наговицына, д. 6</t>
  </si>
  <si>
    <t>г. Глазов, ул. Наговицына, д. 8</t>
  </si>
  <si>
    <t>г. Глазов, ул. Пряженникова, д. 19</t>
  </si>
  <si>
    <t>д. Штанигурт, ул. Глазовская, д. 12</t>
  </si>
  <si>
    <t>с. Октябрьский, ул. Наговицына, д. 8</t>
  </si>
  <si>
    <t>с. Понино, ул. Коммунальная, д. 11</t>
  </si>
  <si>
    <t>с. Понино, ул. Коммунальная, д. 9</t>
  </si>
  <si>
    <t>с. Новогорское, ул. Новая, д. 3</t>
  </si>
  <si>
    <t>с. Дебесы, ул. Логовая, д. 14</t>
  </si>
  <si>
    <t>д. Пирогово, ул. Северная, д. 16</t>
  </si>
  <si>
    <t>д. Подшивалово, ул. Зайцева, д. 5</t>
  </si>
  <si>
    <t>с. Завьялово, ул. Калинина, д. 67</t>
  </si>
  <si>
    <t>с. Завьялово, ул. Юбилейная, д. 24</t>
  </si>
  <si>
    <t>с. Первомайский, ул. Ленина, д. 7</t>
  </si>
  <si>
    <t>г. Ижевск, городок. Машиностроителей, д. 103</t>
  </si>
  <si>
    <t>г. Ижевск, городок. Машиностроителей, д. 78</t>
  </si>
  <si>
    <t>г. Ижевск, городок. Машиностроителей, д. 78А</t>
  </si>
  <si>
    <t>г. Ижевск, городок. Машиностроителей, д. 80</t>
  </si>
  <si>
    <t>г. Ижевск, городок. Машиностроителей, д. 84</t>
  </si>
  <si>
    <t>г. Ижевск, городок. Строителей, д. 59</t>
  </si>
  <si>
    <t>г. Ижевск, городок. Строителей, д. 61</t>
  </si>
  <si>
    <t>г. Ижевск, городок. Строителей, д. 71А</t>
  </si>
  <si>
    <t>г. Ижевск, пер. Прасовский, д. 4</t>
  </si>
  <si>
    <t>г. Ижевск, пл. Им 50-летия Октября, д. 13</t>
  </si>
  <si>
    <t>г. Ижевск, пл. Им 50-летия Октября, д. 8А</t>
  </si>
  <si>
    <t>г. Ижевск, проезд. Квартальный, д. 82</t>
  </si>
  <si>
    <t>г. Ижевск, проезд. Подлесный 8-й, д. 11</t>
  </si>
  <si>
    <t>г. Ижевск, проезд. Подлесный 8-й, д. 6А</t>
  </si>
  <si>
    <t>г. Ижевск, проезд. Подлесный 8-й, д. 8</t>
  </si>
  <si>
    <t>г. Ижевск, проезд. Редукторный, д. 19</t>
  </si>
  <si>
    <t>г. Ижевск, ул. 30 лет Победы, д. 38</t>
  </si>
  <si>
    <t>г. Ижевск, ул. 30 лет Победы, д. 40</t>
  </si>
  <si>
    <t>г. Ижевск, ул. 30 лет Победы, д. 51</t>
  </si>
  <si>
    <t>г. Ижевск, ул. 30 лет Победы, д. 60</t>
  </si>
  <si>
    <t>г. Ижевск, ул. 30 лет Победы, д. 62</t>
  </si>
  <si>
    <t>г. Ижевск, ул. 30 лет Победы, д. 72</t>
  </si>
  <si>
    <t>г. Ижевск, ул. 30 лет Победы, д. 82</t>
  </si>
  <si>
    <t>г. Ижевск, ул. 30 лет Победы, д. 86</t>
  </si>
  <si>
    <t>г. Ижевск, ул. 30 лет Победы, д. 88</t>
  </si>
  <si>
    <t>г. Ижевск, ул. 30 лет Победы, д. 92</t>
  </si>
  <si>
    <t>г. Ижевск, ул. 3-я Тверская, д. 5</t>
  </si>
  <si>
    <t>г. Ижевск, ул. 50 лет Пионерии, д. 23</t>
  </si>
  <si>
    <t>г. Ижевск, ул. 50 лет Пионерии, д. 39</t>
  </si>
  <si>
    <t>г. Ижевск, ул. 50 лет Пионерии, д. 43</t>
  </si>
  <si>
    <t>г. Ижевск, ул. 50 лет Пионерии, д. 45</t>
  </si>
  <si>
    <t>г. Ижевск, ул. 9 Января, д. 221</t>
  </si>
  <si>
    <t>г. Ижевск, ул. Авангардная, д. 6</t>
  </si>
  <si>
    <t>г. Ижевск, ул. Баранова, д. 53</t>
  </si>
  <si>
    <t>г. Ижевск, ул. Воровского, д. 132</t>
  </si>
  <si>
    <t>г. Ижевск, ул. Воровского, д. 168</t>
  </si>
  <si>
    <t>г. Ижевск, ул. Ворошилова, д. 103</t>
  </si>
  <si>
    <t>г. Ижевск, ул. Ворошилова, д. 30</t>
  </si>
  <si>
    <t>г. Ижевск, ул. Ворошилова, д. 32</t>
  </si>
  <si>
    <t>г. Ижевск, ул. Ворошилова, д. 41</t>
  </si>
  <si>
    <t>г. Ижевск, ул. Ворошилова, д. 45</t>
  </si>
  <si>
    <t>г. Ижевск, ул. Ворошилова, д. 47</t>
  </si>
  <si>
    <t>г. Ижевск, ул. Ворошилова, д. 48</t>
  </si>
  <si>
    <t>г. Ижевск, ул. Выборная, д. 21</t>
  </si>
  <si>
    <t>г. Ижевск, ул. Гагарина, д. 19</t>
  </si>
  <si>
    <t>г. Ижевск, ул. Гагарина, д. 22</t>
  </si>
  <si>
    <t>г. Ижевск, ул. Гагарина, д. 25</t>
  </si>
  <si>
    <t>г. Ижевск, ул. Гагарина, д. 50</t>
  </si>
  <si>
    <t>г. Ижевск, ул. Гагарина, д. 8</t>
  </si>
  <si>
    <t>г. Ижевск, ул. Демократическая, д. 45</t>
  </si>
  <si>
    <t>г. Ижевск, ул. Демократическая, д. 51</t>
  </si>
  <si>
    <t>г. Ижевск, ул. Зенитная, д. 9</t>
  </si>
  <si>
    <t>г. Ижевск, ул. им Вадима Сивкова, д. 156</t>
  </si>
  <si>
    <t>г. Ижевск, ул. им Репина, д. 19А</t>
  </si>
  <si>
    <t>г. Ижевск, ул. Карла Маркса, д. 13</t>
  </si>
  <si>
    <t>г. Ижевск, ул. Карла Маркса, д. 171</t>
  </si>
  <si>
    <t>г. Ижевск, ул. Карла Маркса, д. 173</t>
  </si>
  <si>
    <t>г. Ижевск, ул. Карла Маркса, д. 175</t>
  </si>
  <si>
    <t>г. Ижевск, ул. Карла Маркса, д. 270</t>
  </si>
  <si>
    <t>г. Ижевск, ул. Карла Маркса, д. 273</t>
  </si>
  <si>
    <t>г. Ижевск, ул. Карла Маркса, д. 285</t>
  </si>
  <si>
    <t>г. Ижевск, ул. Кирова, д. 111А</t>
  </si>
  <si>
    <t>г. Ижевск, ул. Кирова, д. 13</t>
  </si>
  <si>
    <t>г. Ижевск, ул. Кирова, д. 3</t>
  </si>
  <si>
    <t>г. Ижевск, ул. Коммунаров, д. 191А</t>
  </si>
  <si>
    <t>г. Ижевск, ул. Коммунаров, д. 351</t>
  </si>
  <si>
    <t>г. Ижевск, ул. Короткая, д. 83а</t>
  </si>
  <si>
    <t>г. Ижевск, ул. Красная, д. 154</t>
  </si>
  <si>
    <t>г. Ижевск, ул. Красноармейская, д. 132</t>
  </si>
  <si>
    <t>г. Ижевск, ул. Красногеройская, д. 37</t>
  </si>
  <si>
    <t>г. Ижевск, ул. Ленина, д. 36</t>
  </si>
  <si>
    <t>г. Ижевск, ул. Ленина, д. 38</t>
  </si>
  <si>
    <t>г. Ижевск, ул. Ленина, д. 7</t>
  </si>
  <si>
    <t>г. Ижевск, ул. Ленина, д. 80</t>
  </si>
  <si>
    <t>г. Ижевск, ул. Ломоносова, д. 9</t>
  </si>
  <si>
    <t>г. Ижевск, ул. Максима Горького, д. 40</t>
  </si>
  <si>
    <t>г. Ижевск, ул. Металлистов, д. 50</t>
  </si>
  <si>
    <t>г. Ижевск, ул. Орджоникидзе, д. 52</t>
  </si>
  <si>
    <t>г. Ижевск, ул. Пастухова, д. 43А</t>
  </si>
  <si>
    <t>г. Ижевск, ул. Пастухова, д. 45</t>
  </si>
  <si>
    <t>г. Ижевск, ул. Пастухова, д. 53</t>
  </si>
  <si>
    <t>г. Ижевск, ул. Песочная, д. 19</t>
  </si>
  <si>
    <t>г. Ижевск, ул. Песочная, д. 21</t>
  </si>
  <si>
    <t>г. Ижевск, ул. Подлесная 3-я, д. 37</t>
  </si>
  <si>
    <t>г. Ижевск, ул. Подлесная 9-я, д. 25</t>
  </si>
  <si>
    <t>г. Ижевск, ул. Подлесная 9-я, д. 31А</t>
  </si>
  <si>
    <t>г. Ижевск, ул. Пушкинская, д. 154</t>
  </si>
  <si>
    <t>г. Ижевск, ул. Пушкинская, д. 156</t>
  </si>
  <si>
    <t>г. Ижевск, ул. Пушкинская, д. 160</t>
  </si>
  <si>
    <t>г. Ижевск, ул. Пушкинская, д. 171</t>
  </si>
  <si>
    <t>г. Ижевск, ул. Пушкинская, д. 175</t>
  </si>
  <si>
    <t>г. Ижевск, ул. Пушкинская, д. 179</t>
  </si>
  <si>
    <t>г. Ижевск, ул. Пушкинская, д. 185</t>
  </si>
  <si>
    <t>г. Ижевск, ул. Пушкинская, д. 215</t>
  </si>
  <si>
    <t>г. Ижевск, ул. Свободы, д. 122</t>
  </si>
  <si>
    <t>г. Ижевск, ул. Советская, д. 12</t>
  </si>
  <si>
    <t>г. Ижевск, ул. Советская, д. 22</t>
  </si>
  <si>
    <t>г. Ижевск, ул. Советская, д. 22А</t>
  </si>
  <si>
    <t>г. Ижевск, ул. Советская, д. 24А</t>
  </si>
  <si>
    <t>г. Ижевск, ул. Сороковой километр, д. 33</t>
  </si>
  <si>
    <t>г. Ижевск, ул. Степана Разина, д. 59</t>
  </si>
  <si>
    <t>г. Ижевск, ул. Тверская, д. 28А</t>
  </si>
  <si>
    <t>г. Ижевск, ул. Тверская, д. 32</t>
  </si>
  <si>
    <t>г. Ижевск, ул. Тверская, д. 34</t>
  </si>
  <si>
    <t>г. Ижевск, ул. Тверская, д. 36</t>
  </si>
  <si>
    <t>г. Ижевск, ул. Тверская, д. 36А</t>
  </si>
  <si>
    <t>г. Ижевск, ул. Тверская, д. 48</t>
  </si>
  <si>
    <t>г. Ижевск, ул. Тверская, д. 52</t>
  </si>
  <si>
    <t>г. Ижевск, ул. Тверская, д. 54</t>
  </si>
  <si>
    <t>г. Ижевск, ул. Удмуртская, д. 185</t>
  </si>
  <si>
    <t>г. Ижевск, ул. Удмуртская, д. 205</t>
  </si>
  <si>
    <t>г. Ижевск, ул. Удмуртская, д. 214</t>
  </si>
  <si>
    <t>г. Ижевск, ул. Удмуртская, д. 233</t>
  </si>
  <si>
    <t>г. Ижевск, ул. Фруктовая, д. 27</t>
  </si>
  <si>
    <t>г. Ижевск, ул. Фруктовая, д. 29</t>
  </si>
  <si>
    <t>г. Ижевск, ул. Фруктовая, д. 31</t>
  </si>
  <si>
    <t>г. Ижевск, ул. Фруктовая, д. 41</t>
  </si>
  <si>
    <t>г. Ижевск, ул. Школьная, д. 11</t>
  </si>
  <si>
    <t>г. Ижевск, ул. Школьная, д. 37</t>
  </si>
  <si>
    <t>г. Ижевск, ул. Школьная, д. 47</t>
  </si>
  <si>
    <t>г. Ижевск, ул. Школьная, д. 55</t>
  </si>
  <si>
    <t>г. Ижевск, ул. Школьная, д. 66</t>
  </si>
  <si>
    <t>г. Ижевск, ул. Школьная, д. 68</t>
  </si>
  <si>
    <t>г. Ижевск, ул. Ялтинская, д. 55</t>
  </si>
  <si>
    <t>г. Камбарка, ул. Нагорная, д. 24</t>
  </si>
  <si>
    <t>г. Камбарка, ул. Первомайская, д. 122</t>
  </si>
  <si>
    <t>г. Камбарка, ул. Советская, д. 23</t>
  </si>
  <si>
    <t>г. Камбарка, ул. Советская, д. 34</t>
  </si>
  <si>
    <t>г. Камбарка, ул. Советская, д. 36</t>
  </si>
  <si>
    <t>г. Камбарка, ул. Советская, д. 38</t>
  </si>
  <si>
    <t>г. Камбарка, ул. Суворова, д. 25</t>
  </si>
  <si>
    <t>г. Камбарка, ул. Суворова, д. 27</t>
  </si>
  <si>
    <t>г. Камбарка, ул. Суворова, д. 9</t>
  </si>
  <si>
    <t>п. Борок, ул. Ленина, д. 18</t>
  </si>
  <si>
    <t>п. Борок, ул. Ленина, д. 20</t>
  </si>
  <si>
    <t>с. Ершовка, ул. Восточная, д. 1</t>
  </si>
  <si>
    <t>с. Ершовка, ул. Восточная, д. 4</t>
  </si>
  <si>
    <t>с. Кама, ул. Короленко, д. 9</t>
  </si>
  <si>
    <t>с. Кама, ул. Речников, д. 16</t>
  </si>
  <si>
    <t>с. Кама, ул. Речников, д. 7</t>
  </si>
  <si>
    <t>с. Камское, ул. Пушкина, д. 10</t>
  </si>
  <si>
    <t>с. Камское, ул. Пушкина, д. 9</t>
  </si>
  <si>
    <t>с. Камское, ул. Советская, д. 17</t>
  </si>
  <si>
    <t>с. Каракулино, ул. Каманина, д. 27</t>
  </si>
  <si>
    <t>с. Каракулино, ул. Каманина, д. 33</t>
  </si>
  <si>
    <t>п. Кизнер, ул. Спортивная, д. 44</t>
  </si>
  <si>
    <t>п. Кизнер, ул. Удмуртская, д. 40</t>
  </si>
  <si>
    <t>с. Красногорское, ул. Комсомольская, д. 24</t>
  </si>
  <si>
    <t>с. Красногорское, ул. Мира, д. 2</t>
  </si>
  <si>
    <t>с. Малая Пурга, ул. Ворошилова, д. 8</t>
  </si>
  <si>
    <t>с. Малая Пурга, ул. Колхозная, д. 111</t>
  </si>
  <si>
    <t>г. Сарапул, ул. Амурская, д. 83</t>
  </si>
  <si>
    <t>г. Сарапул, ул. Жуковского, д. 5а</t>
  </si>
  <si>
    <t>г. Сарапул,  ул. Ленина, д. 59</t>
  </si>
  <si>
    <t>г. Сарапул, ул. Учхоз, д. 24Б</t>
  </si>
  <si>
    <t>г. Сарапул, ул. Фрунзе, д. 1</t>
  </si>
  <si>
    <t>с. Кигбаево, ул. Совхозная, д. 14</t>
  </si>
  <si>
    <t>с. Кигбаево, ул. Совхозная, д. 6</t>
  </si>
  <si>
    <t>с. Нечкино, ул. Рабочая, д. 15</t>
  </si>
  <si>
    <t>с. Нечкино, ул. Рабочая, д. 7</t>
  </si>
  <si>
    <t>с. Сигаево, ул. Лермонтова, д. 46</t>
  </si>
  <si>
    <t>с. Шевырялово, ул. Советская, д. 22</t>
  </si>
  <si>
    <t>с. Селты, ул. Мира, д. 7</t>
  </si>
  <si>
    <t>с. Орловское, ул. Ленина, д. 4</t>
  </si>
  <si>
    <t>с. Орловское, ул. Ленина, д. 6</t>
  </si>
  <si>
    <t>п. Ува, пер. Чкалова, д. 10</t>
  </si>
  <si>
    <t>п. Ува, ул. Зеленая, д. 5</t>
  </si>
  <si>
    <t>п. Ува, ул. Кржижановского, д. 3</t>
  </si>
  <si>
    <t>п. Ува, ул. Шолохова, д. 2</t>
  </si>
  <si>
    <t>п. Ува, ул. Шолохова, д. 65</t>
  </si>
  <si>
    <t>с. Каркалай, ул. Школьная, д. 2Б</t>
  </si>
  <si>
    <t>с. Нылга, ул. Заводская, д. 20</t>
  </si>
  <si>
    <t>с. Нылга, ул. Заводская, д. 22</t>
  </si>
  <si>
    <t>с. Нылга, ул. Заводская, д. 24</t>
  </si>
  <si>
    <t>с. Шаркан, ул. Мичурина, д. 48</t>
  </si>
  <si>
    <t>с. Шаркан, ул. Мичурина, д. 50</t>
  </si>
  <si>
    <t>с. Ежево, ул. Ленина, д. 3</t>
  </si>
  <si>
    <t>п. Яр, ул. Советская, д. 22</t>
  </si>
  <si>
    <t>п. Яр, ул. Флора Васильева, д. 40</t>
  </si>
  <si>
    <t>с. Пудем, ул. Калинина,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</si>
</sst>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Calibri"/>
      <family val="2"/>
      <scheme val="minor"/>
    </font>
    <font>
      <sz val="8"/>
      <name val="Tahoma"/>
      <family val="2"/>
      <charset val="204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5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8"/>
      <color rgb="FFFF0000"/>
      <name val="Tahoma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0" fillId="0" borderId="0" xfId="0" applyFill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7" fillId="0" borderId="0" xfId="0" applyFont="1" applyFill="1"/>
    <xf numFmtId="0" fontId="7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Fill="1" applyBorder="1"/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/>
    <xf numFmtId="0" fontId="7" fillId="0" borderId="3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/>
    <xf numFmtId="4" fontId="10" fillId="0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10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protection locked="0"/>
    </xf>
    <xf numFmtId="0" fontId="14" fillId="0" borderId="0" xfId="0" applyFont="1" applyFill="1" applyBorder="1"/>
    <xf numFmtId="0" fontId="15" fillId="0" borderId="0" xfId="0" applyFont="1" applyFill="1" applyBorder="1"/>
    <xf numFmtId="1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4" fillId="0" borderId="0" xfId="0" applyFont="1" applyFill="1"/>
    <xf numFmtId="0" fontId="12" fillId="0" borderId="0" xfId="0" applyFont="1" applyFill="1"/>
    <xf numFmtId="0" fontId="15" fillId="0" borderId="0" xfId="0" applyFont="1" applyFill="1"/>
    <xf numFmtId="1" fontId="12" fillId="0" borderId="0" xfId="0" applyNumberFormat="1" applyFont="1" applyFill="1"/>
    <xf numFmtId="0" fontId="12" fillId="0" borderId="0" xfId="0" applyFont="1" applyFill="1" applyAlignment="1">
      <alignment horizontal="right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/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Fill="1" applyBorder="1" applyAlignment="1" applyProtection="1">
      <protection locked="0"/>
    </xf>
    <xf numFmtId="4" fontId="7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protection locked="0"/>
    </xf>
    <xf numFmtId="4" fontId="7" fillId="0" borderId="1" xfId="0" applyNumberFormat="1" applyFont="1" applyFill="1" applyBorder="1" applyAlignment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/>
    <xf numFmtId="4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" fontId="7" fillId="0" borderId="4" xfId="0" applyNumberFormat="1" applyFont="1" applyFill="1" applyBorder="1" applyAlignment="1" applyProtection="1"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4" fontId="7" fillId="0" borderId="7" xfId="0" applyNumberFormat="1" applyFont="1" applyFill="1" applyBorder="1" applyAlignment="1" applyProtection="1">
      <alignment wrapText="1"/>
      <protection locked="0"/>
    </xf>
    <xf numFmtId="4" fontId="7" fillId="0" borderId="7" xfId="0" applyNumberFormat="1" applyFont="1" applyFill="1" applyBorder="1" applyAlignment="1" applyProtection="1">
      <alignment wrapText="1"/>
    </xf>
    <xf numFmtId="4" fontId="7" fillId="0" borderId="7" xfId="0" applyNumberFormat="1" applyFont="1" applyFill="1" applyBorder="1" applyAlignment="1" applyProtection="1">
      <alignment horizontal="right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7" fillId="2" borderId="0" xfId="0" applyFont="1" applyFill="1"/>
    <xf numFmtId="4" fontId="7" fillId="0" borderId="7" xfId="0" applyNumberFormat="1" applyFont="1" applyFill="1" applyBorder="1" applyAlignment="1" applyProtection="1">
      <alignment horizontal="right" vertical="center"/>
      <protection locked="0"/>
    </xf>
    <xf numFmtId="4" fontId="7" fillId="0" borderId="7" xfId="0" applyNumberFormat="1" applyFont="1" applyFill="1" applyBorder="1" applyAlignment="1" applyProtection="1">
      <protection locked="0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" fontId="7" fillId="0" borderId="7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wrapText="1"/>
      <protection locked="0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4" fontId="7" fillId="0" borderId="7" xfId="0" applyNumberFormat="1" applyFont="1" applyFill="1" applyBorder="1" applyAlignment="1">
      <alignment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/>
    <xf numFmtId="4" fontId="7" fillId="0" borderId="7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4" fontId="7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protection locked="0"/>
    </xf>
    <xf numFmtId="0" fontId="12" fillId="0" borderId="0" xfId="0" applyFont="1" applyFill="1" applyBorder="1" applyAlignment="1"/>
    <xf numFmtId="0" fontId="0" fillId="0" borderId="0" xfId="0" applyFill="1" applyBorder="1"/>
    <xf numFmtId="0" fontId="12" fillId="0" borderId="11" xfId="0" applyFont="1" applyFill="1" applyBorder="1"/>
    <xf numFmtId="0" fontId="17" fillId="0" borderId="0" xfId="0" applyFont="1" applyFill="1" applyBorder="1" applyAlignment="1">
      <alignment horizontal="right"/>
    </xf>
    <xf numFmtId="0" fontId="12" fillId="0" borderId="0" xfId="0" applyFont="1" applyFill="1" applyAlignment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/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8" fillId="2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8" fillId="2" borderId="0" xfId="0" applyFont="1" applyFill="1"/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7" fillId="0" borderId="4" xfId="0" applyFont="1" applyFill="1" applyBorder="1"/>
    <xf numFmtId="0" fontId="10" fillId="0" borderId="1" xfId="0" applyNumberFormat="1" applyFont="1" applyFill="1" applyBorder="1" applyAlignment="1" applyProtection="1">
      <alignment wrapText="1"/>
      <protection locked="0"/>
    </xf>
    <xf numFmtId="0" fontId="20" fillId="2" borderId="0" xfId="0" applyFont="1" applyFill="1"/>
    <xf numFmtId="0" fontId="7" fillId="0" borderId="1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wrapText="1"/>
      <protection locked="0"/>
    </xf>
    <xf numFmtId="4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/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7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vertical="center"/>
    </xf>
    <xf numFmtId="0" fontId="13" fillId="5" borderId="0" xfId="0" applyFont="1" applyFill="1"/>
    <xf numFmtId="0" fontId="13" fillId="4" borderId="0" xfId="0" applyFont="1" applyFill="1"/>
    <xf numFmtId="0" fontId="13" fillId="3" borderId="0" xfId="0" applyFont="1" applyFill="1"/>
    <xf numFmtId="0" fontId="12" fillId="4" borderId="0" xfId="0" applyFont="1" applyFill="1"/>
    <xf numFmtId="0" fontId="12" fillId="2" borderId="0" xfId="0" applyFont="1" applyFill="1"/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9" fontId="7" fillId="0" borderId="8" xfId="0" applyNumberFormat="1" applyFont="1" applyFill="1" applyBorder="1" applyAlignment="1" applyProtection="1">
      <alignment horizontal="center" vertical="center" wrapText="1"/>
    </xf>
    <xf numFmtId="9" fontId="7" fillId="0" borderId="12" xfId="0" applyNumberFormat="1" applyFont="1" applyFill="1" applyBorder="1" applyAlignment="1" applyProtection="1">
      <alignment horizontal="center" vertical="center" wrapText="1"/>
    </xf>
    <xf numFmtId="9" fontId="7" fillId="0" borderId="2" xfId="0" applyNumberFormat="1" applyFont="1" applyFill="1" applyBorder="1" applyAlignment="1" applyProtection="1">
      <alignment horizontal="center" vertical="center" wrapText="1"/>
    </xf>
    <xf numFmtId="9" fontId="7" fillId="0" borderId="3" xfId="0" applyNumberFormat="1" applyFont="1" applyFill="1" applyBorder="1" applyAlignment="1" applyProtection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Fill="1" applyBorder="1" applyAlignment="1" applyProtection="1">
      <alignment horizontal="center" vertical="center"/>
      <protection locked="0"/>
    </xf>
    <xf numFmtId="4" fontId="7" fillId="0" borderId="6" xfId="0" applyNumberFormat="1" applyFont="1" applyFill="1" applyBorder="1" applyAlignment="1" applyProtection="1">
      <alignment horizontal="center" vertical="center"/>
      <protection locked="0"/>
    </xf>
    <xf numFmtId="4" fontId="7" fillId="0" borderId="5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1" xfId="5" applyFont="1" applyFill="1" applyBorder="1" applyAlignment="1">
      <alignment horizontal="left"/>
    </xf>
    <xf numFmtId="4" fontId="7" fillId="0" borderId="1" xfId="5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4"/>
    <cellStyle name="Обычный 2 2" xfId="5"/>
    <cellStyle name="Обычный 3" xfId="3"/>
    <cellStyle name="Обычный 4" xfId="2"/>
    <cellStyle name="Обычный 5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7"/>
  <sheetViews>
    <sheetView view="pageBreakPreview" zoomScale="85" zoomScaleSheetLayoutView="85" workbookViewId="0">
      <pane xSplit="3" ySplit="9" topLeftCell="D10" activePane="bottomRight" state="frozen"/>
      <selection pane="topRight" activeCell="D1" sqref="D1"/>
      <selection pane="bottomLeft" activeCell="A7" sqref="A7"/>
      <selection pane="bottomRight" activeCell="I210" sqref="I210"/>
    </sheetView>
  </sheetViews>
  <sheetFormatPr defaultColWidth="9.140625" defaultRowHeight="15" x14ac:dyDescent="0.25"/>
  <cols>
    <col min="1" max="1" width="5.5703125" style="62" customWidth="1"/>
    <col min="2" max="2" width="5.7109375" style="65" customWidth="1"/>
    <col min="3" max="3" width="46.140625" style="62" customWidth="1"/>
    <col min="4" max="4" width="15.5703125" style="63" customWidth="1"/>
    <col min="5" max="5" width="14.85546875" style="62" customWidth="1"/>
    <col min="6" max="6" width="14.7109375" style="125" customWidth="1"/>
    <col min="7" max="7" width="14.5703125" style="62" customWidth="1"/>
    <col min="8" max="8" width="15.28515625" style="62" customWidth="1"/>
    <col min="9" max="9" width="14.5703125" style="62" customWidth="1"/>
    <col min="10" max="10" width="14.7109375" style="62" customWidth="1"/>
    <col min="11" max="11" width="11.28515625" style="62" customWidth="1"/>
    <col min="12" max="12" width="16" style="62" customWidth="1"/>
    <col min="13" max="13" width="8.140625" style="64" customWidth="1"/>
    <col min="14" max="14" width="14" style="62" customWidth="1"/>
    <col min="15" max="15" width="8.85546875" style="62" customWidth="1"/>
    <col min="16" max="16" width="13" style="62" customWidth="1"/>
    <col min="17" max="17" width="9.5703125" style="65" customWidth="1"/>
    <col min="18" max="18" width="15.85546875" style="62" customWidth="1"/>
    <col min="19" max="19" width="14.42578125" style="65" customWidth="1"/>
    <col min="20" max="20" width="15.42578125" style="62" bestFit="1" customWidth="1"/>
    <col min="21" max="21" width="14" style="1" bestFit="1" customWidth="1"/>
    <col min="22" max="16384" width="9.140625" style="1"/>
  </cols>
  <sheetData>
    <row r="1" spans="1:23" ht="96" hidden="1" customHeight="1" x14ac:dyDescent="0.25">
      <c r="C1" s="172"/>
      <c r="D1" s="172"/>
      <c r="E1" s="172"/>
      <c r="F1" s="172"/>
      <c r="G1" s="172"/>
      <c r="H1" s="172"/>
      <c r="I1" s="172"/>
      <c r="J1" s="172"/>
      <c r="K1" s="172"/>
      <c r="Q1" s="173" t="s">
        <v>161</v>
      </c>
      <c r="R1" s="173"/>
      <c r="S1" s="173"/>
      <c r="T1" s="173"/>
    </row>
    <row r="2" spans="1:23" ht="15.75" x14ac:dyDescent="0.25">
      <c r="C2" s="174" t="s">
        <v>162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3" ht="15.75" x14ac:dyDescent="0.25">
      <c r="C3" s="174" t="s">
        <v>163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67"/>
      <c r="T3" s="67"/>
      <c r="U3" s="5"/>
      <c r="V3" s="5"/>
      <c r="W3" s="5"/>
    </row>
    <row r="4" spans="1:23" ht="15.75" x14ac:dyDescent="0.25">
      <c r="C4" s="174" t="s">
        <v>172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67"/>
      <c r="T4" s="67"/>
      <c r="U4" s="5"/>
      <c r="V4" s="5"/>
      <c r="W4" s="5"/>
    </row>
    <row r="5" spans="1:23" ht="15.75" x14ac:dyDescent="0.25">
      <c r="C5" s="68"/>
      <c r="D5" s="68"/>
      <c r="E5" s="69"/>
      <c r="F5" s="68"/>
      <c r="G5" s="68"/>
      <c r="H5" s="68"/>
      <c r="I5" s="68"/>
      <c r="J5" s="68"/>
      <c r="K5" s="68"/>
    </row>
    <row r="6" spans="1:23" s="6" customFormat="1" ht="18.75" customHeight="1" x14ac:dyDescent="0.2">
      <c r="A6" s="175" t="s">
        <v>0</v>
      </c>
      <c r="B6" s="176"/>
      <c r="C6" s="181" t="s">
        <v>1</v>
      </c>
      <c r="D6" s="184" t="s">
        <v>2</v>
      </c>
      <c r="E6" s="185" t="s">
        <v>3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7"/>
    </row>
    <row r="7" spans="1:23" s="6" customFormat="1" ht="18.75" customHeight="1" x14ac:dyDescent="0.2">
      <c r="A7" s="177"/>
      <c r="B7" s="178"/>
      <c r="C7" s="182"/>
      <c r="D7" s="184"/>
      <c r="E7" s="188" t="s">
        <v>4</v>
      </c>
      <c r="F7" s="164" t="s">
        <v>5</v>
      </c>
      <c r="G7" s="165"/>
      <c r="H7" s="165"/>
      <c r="I7" s="165"/>
      <c r="J7" s="166"/>
      <c r="K7" s="167" t="s">
        <v>24</v>
      </c>
      <c r="L7" s="168"/>
      <c r="M7" s="167" t="s">
        <v>6</v>
      </c>
      <c r="N7" s="168"/>
      <c r="O7" s="167" t="s">
        <v>25</v>
      </c>
      <c r="P7" s="168"/>
      <c r="Q7" s="167" t="s">
        <v>26</v>
      </c>
      <c r="R7" s="168"/>
      <c r="S7" s="171" t="s">
        <v>27</v>
      </c>
      <c r="T7" s="171"/>
    </row>
    <row r="8" spans="1:23" s="9" customFormat="1" ht="83.25" customHeight="1" x14ac:dyDescent="0.25">
      <c r="A8" s="177"/>
      <c r="B8" s="178"/>
      <c r="C8" s="182"/>
      <c r="D8" s="184"/>
      <c r="E8" s="189"/>
      <c r="F8" s="7" t="s">
        <v>28</v>
      </c>
      <c r="G8" s="8" t="s">
        <v>29</v>
      </c>
      <c r="H8" s="8" t="s">
        <v>30</v>
      </c>
      <c r="I8" s="8" t="s">
        <v>31</v>
      </c>
      <c r="J8" s="8" t="s">
        <v>32</v>
      </c>
      <c r="K8" s="169"/>
      <c r="L8" s="170"/>
      <c r="M8" s="169"/>
      <c r="N8" s="170"/>
      <c r="O8" s="169"/>
      <c r="P8" s="170"/>
      <c r="Q8" s="169"/>
      <c r="R8" s="170"/>
      <c r="S8" s="171"/>
      <c r="T8" s="171"/>
    </row>
    <row r="9" spans="1:23" s="9" customFormat="1" ht="18" customHeight="1" x14ac:dyDescent="0.25">
      <c r="A9" s="179"/>
      <c r="B9" s="180"/>
      <c r="C9" s="183"/>
      <c r="D9" s="10" t="s">
        <v>7</v>
      </c>
      <c r="E9" s="10" t="s">
        <v>7</v>
      </c>
      <c r="F9" s="7" t="s">
        <v>7</v>
      </c>
      <c r="G9" s="8" t="s">
        <v>7</v>
      </c>
      <c r="H9" s="8" t="s">
        <v>7</v>
      </c>
      <c r="I9" s="8" t="s">
        <v>7</v>
      </c>
      <c r="J9" s="8" t="s">
        <v>7</v>
      </c>
      <c r="K9" s="11" t="s">
        <v>8</v>
      </c>
      <c r="L9" s="11" t="s">
        <v>7</v>
      </c>
      <c r="M9" s="11" t="s">
        <v>9</v>
      </c>
      <c r="N9" s="11" t="s">
        <v>7</v>
      </c>
      <c r="O9" s="7" t="s">
        <v>8</v>
      </c>
      <c r="P9" s="11" t="s">
        <v>7</v>
      </c>
      <c r="Q9" s="7" t="s">
        <v>8</v>
      </c>
      <c r="R9" s="11" t="s">
        <v>7</v>
      </c>
      <c r="S9" s="8" t="s">
        <v>8</v>
      </c>
      <c r="T9" s="8" t="s">
        <v>7</v>
      </c>
    </row>
    <row r="10" spans="1:23" s="9" customFormat="1" ht="15" customHeight="1" x14ac:dyDescent="0.25">
      <c r="A10" s="162">
        <v>1</v>
      </c>
      <c r="B10" s="163"/>
      <c r="C10" s="2">
        <v>2</v>
      </c>
      <c r="D10" s="4">
        <v>3</v>
      </c>
      <c r="E10" s="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</row>
    <row r="11" spans="1:23" s="9" customFormat="1" ht="17.100000000000001" customHeight="1" x14ac:dyDescent="0.2">
      <c r="A11" s="13"/>
      <c r="B11" s="70"/>
      <c r="C11" s="14" t="s">
        <v>166</v>
      </c>
      <c r="D11" s="71">
        <f>SUM(E11+L11+N11+P11+R11+T11)</f>
        <v>340637239.65999997</v>
      </c>
      <c r="E11" s="71">
        <f t="shared" ref="E11:T11" si="0">SUM(E12,E27,E31,E34,E57,E62,E124,E128,E130,E141,E144,E206,E215,E220,E225,E228,E234,E236,E243,E250,E255,E260,E264,E267,E272,E275,E278,E281)</f>
        <v>104226703.90000001</v>
      </c>
      <c r="F11" s="71">
        <f t="shared" si="0"/>
        <v>44770926.68</v>
      </c>
      <c r="G11" s="71">
        <f t="shared" si="0"/>
        <v>17843036.979999997</v>
      </c>
      <c r="H11" s="71">
        <f t="shared" si="0"/>
        <v>32814042.050000001</v>
      </c>
      <c r="I11" s="71">
        <f t="shared" si="0"/>
        <v>0</v>
      </c>
      <c r="J11" s="71">
        <f t="shared" si="0"/>
        <v>8798698.1900000013</v>
      </c>
      <c r="K11" s="71">
        <f t="shared" si="0"/>
        <v>56667.720000000008</v>
      </c>
      <c r="L11" s="71">
        <f t="shared" si="0"/>
        <v>140676876.47</v>
      </c>
      <c r="M11" s="71">
        <f t="shared" si="0"/>
        <v>45</v>
      </c>
      <c r="N11" s="71">
        <f t="shared" si="0"/>
        <v>69782368.290000007</v>
      </c>
      <c r="O11" s="71">
        <f t="shared" si="0"/>
        <v>1615</v>
      </c>
      <c r="P11" s="71">
        <f t="shared" si="0"/>
        <v>2645654.38</v>
      </c>
      <c r="Q11" s="71">
        <f t="shared" si="0"/>
        <v>8550.39</v>
      </c>
      <c r="R11" s="71">
        <f t="shared" si="0"/>
        <v>9153861.7799999993</v>
      </c>
      <c r="S11" s="71">
        <f t="shared" si="0"/>
        <v>9206.6199999999972</v>
      </c>
      <c r="T11" s="71">
        <f t="shared" si="0"/>
        <v>14151774.839999996</v>
      </c>
      <c r="U11" s="72"/>
    </row>
    <row r="12" spans="1:23" s="18" customFormat="1" ht="25.5" customHeight="1" x14ac:dyDescent="0.2">
      <c r="A12" s="13"/>
      <c r="B12" s="70"/>
      <c r="C12" s="73" t="s">
        <v>60</v>
      </c>
      <c r="D12" s="71">
        <f t="shared" ref="D12:T12" si="1">SUM(D13:D26)</f>
        <v>4002858.4000000008</v>
      </c>
      <c r="E12" s="71">
        <f t="shared" si="1"/>
        <v>511405.5</v>
      </c>
      <c r="F12" s="71">
        <f t="shared" si="1"/>
        <v>511405.5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1"/>
        <v>0</v>
      </c>
      <c r="P12" s="71">
        <f t="shared" si="1"/>
        <v>0</v>
      </c>
      <c r="Q12" s="71">
        <f t="shared" si="1"/>
        <v>1472.6799999999998</v>
      </c>
      <c r="R12" s="71">
        <f t="shared" si="1"/>
        <v>1800217.92</v>
      </c>
      <c r="S12" s="71">
        <f t="shared" si="1"/>
        <v>911.14</v>
      </c>
      <c r="T12" s="71">
        <f t="shared" si="1"/>
        <v>1691234.98</v>
      </c>
    </row>
    <row r="13" spans="1:23" s="18" customFormat="1" ht="17.100000000000001" customHeight="1" x14ac:dyDescent="0.2">
      <c r="A13" s="13">
        <v>1</v>
      </c>
      <c r="B13" s="74">
        <v>1</v>
      </c>
      <c r="C13" s="75" t="s">
        <v>173</v>
      </c>
      <c r="D13" s="76">
        <f t="shared" ref="D13:D26" si="2">E13+L13+N13+P13+R13+T13</f>
        <v>194788.05</v>
      </c>
      <c r="E13" s="76">
        <f t="shared" ref="E13:E26" si="3">F13+G13+H13+I13+J13</f>
        <v>0</v>
      </c>
      <c r="F13" s="77"/>
      <c r="G13" s="77"/>
      <c r="H13" s="21"/>
      <c r="I13" s="78"/>
      <c r="J13" s="21"/>
      <c r="K13" s="21"/>
      <c r="L13" s="21"/>
      <c r="M13" s="21"/>
      <c r="N13" s="21"/>
      <c r="O13" s="21"/>
      <c r="P13" s="21"/>
      <c r="Q13" s="21"/>
      <c r="R13" s="21"/>
      <c r="S13" s="21">
        <v>104.75</v>
      </c>
      <c r="T13" s="21">
        <v>194788.05</v>
      </c>
    </row>
    <row r="14" spans="1:23" s="18" customFormat="1" ht="17.100000000000001" customHeight="1" x14ac:dyDescent="0.2">
      <c r="A14" s="13">
        <v>2</v>
      </c>
      <c r="B14" s="74">
        <v>2</v>
      </c>
      <c r="C14" s="75" t="s">
        <v>174</v>
      </c>
      <c r="D14" s="76">
        <f t="shared" si="2"/>
        <v>133457.1</v>
      </c>
      <c r="E14" s="76">
        <f t="shared" si="3"/>
        <v>0</v>
      </c>
      <c r="F14" s="77"/>
      <c r="G14" s="77"/>
      <c r="H14" s="21"/>
      <c r="I14" s="78"/>
      <c r="J14" s="21"/>
      <c r="K14" s="21"/>
      <c r="L14" s="21"/>
      <c r="M14" s="21"/>
      <c r="N14" s="21"/>
      <c r="O14" s="21"/>
      <c r="P14" s="21"/>
      <c r="Q14" s="21">
        <v>107.38</v>
      </c>
      <c r="R14" s="21">
        <v>133457.1</v>
      </c>
      <c r="S14" s="21"/>
      <c r="T14" s="21"/>
    </row>
    <row r="15" spans="1:23" s="18" customFormat="1" ht="17.100000000000001" customHeight="1" x14ac:dyDescent="0.2">
      <c r="A15" s="13">
        <v>3</v>
      </c>
      <c r="B15" s="74">
        <v>3</v>
      </c>
      <c r="C15" s="75" t="s">
        <v>175</v>
      </c>
      <c r="D15" s="76">
        <f t="shared" si="2"/>
        <v>408913.08999999997</v>
      </c>
      <c r="E15" s="76">
        <f t="shared" si="3"/>
        <v>0</v>
      </c>
      <c r="F15" s="77"/>
      <c r="G15" s="77"/>
      <c r="H15" s="21"/>
      <c r="I15" s="78"/>
      <c r="J15" s="21"/>
      <c r="K15" s="21"/>
      <c r="L15" s="21"/>
      <c r="M15" s="21"/>
      <c r="N15" s="21"/>
      <c r="O15" s="21"/>
      <c r="P15" s="21"/>
      <c r="Q15" s="21">
        <v>124.88</v>
      </c>
      <c r="R15" s="21">
        <v>155189.07</v>
      </c>
      <c r="S15" s="21">
        <v>136</v>
      </c>
      <c r="T15" s="21">
        <v>253724.02</v>
      </c>
    </row>
    <row r="16" spans="1:23" s="18" customFormat="1" ht="17.100000000000001" customHeight="1" x14ac:dyDescent="0.2">
      <c r="A16" s="13">
        <v>4</v>
      </c>
      <c r="B16" s="74">
        <v>4</v>
      </c>
      <c r="C16" s="75" t="s">
        <v>176</v>
      </c>
      <c r="D16" s="76">
        <f t="shared" si="2"/>
        <v>415111.33</v>
      </c>
      <c r="E16" s="76">
        <f t="shared" si="3"/>
        <v>0</v>
      </c>
      <c r="F16" s="77"/>
      <c r="G16" s="77"/>
      <c r="H16" s="21"/>
      <c r="I16" s="79"/>
      <c r="J16" s="21"/>
      <c r="K16" s="21"/>
      <c r="L16" s="21"/>
      <c r="M16" s="21"/>
      <c r="N16" s="21"/>
      <c r="O16" s="21"/>
      <c r="P16" s="21"/>
      <c r="Q16" s="21">
        <v>124.88</v>
      </c>
      <c r="R16" s="21">
        <v>155189.07</v>
      </c>
      <c r="S16" s="21">
        <v>139.31</v>
      </c>
      <c r="T16" s="21">
        <v>259922.26</v>
      </c>
    </row>
    <row r="17" spans="1:20" s="6" customFormat="1" ht="17.100000000000001" customHeight="1" x14ac:dyDescent="0.2">
      <c r="A17" s="13">
        <v>5</v>
      </c>
      <c r="B17" s="74">
        <v>5</v>
      </c>
      <c r="C17" s="75" t="s">
        <v>177</v>
      </c>
      <c r="D17" s="76">
        <f t="shared" si="2"/>
        <v>454510.56000000006</v>
      </c>
      <c r="E17" s="76">
        <f t="shared" si="3"/>
        <v>0</v>
      </c>
      <c r="F17" s="77"/>
      <c r="G17" s="77"/>
      <c r="H17" s="21"/>
      <c r="I17" s="79"/>
      <c r="J17" s="21"/>
      <c r="K17" s="21"/>
      <c r="L17" s="21"/>
      <c r="M17" s="21"/>
      <c r="N17" s="21"/>
      <c r="O17" s="21"/>
      <c r="P17" s="21"/>
      <c r="Q17" s="21">
        <v>200.58</v>
      </c>
      <c r="R17" s="21">
        <v>249274.42</v>
      </c>
      <c r="S17" s="21">
        <v>114.3</v>
      </c>
      <c r="T17" s="21">
        <v>205236.14</v>
      </c>
    </row>
    <row r="18" spans="1:20" s="6" customFormat="1" ht="17.100000000000001" customHeight="1" x14ac:dyDescent="0.2">
      <c r="A18" s="13">
        <v>6</v>
      </c>
      <c r="B18" s="74">
        <v>6</v>
      </c>
      <c r="C18" s="80" t="s">
        <v>178</v>
      </c>
      <c r="D18" s="76">
        <f t="shared" si="2"/>
        <v>173084.29</v>
      </c>
      <c r="E18" s="76">
        <f t="shared" si="3"/>
        <v>0</v>
      </c>
      <c r="F18" s="77"/>
      <c r="G18" s="77"/>
      <c r="H18" s="21"/>
      <c r="I18" s="79"/>
      <c r="J18" s="21"/>
      <c r="K18" s="21"/>
      <c r="L18" s="21"/>
      <c r="M18" s="21"/>
      <c r="N18" s="21"/>
      <c r="O18" s="21"/>
      <c r="P18" s="21"/>
      <c r="Q18" s="21">
        <v>150.66999999999999</v>
      </c>
      <c r="R18" s="21">
        <v>173084.29</v>
      </c>
      <c r="S18" s="21"/>
      <c r="T18" s="21"/>
    </row>
    <row r="19" spans="1:20" s="6" customFormat="1" ht="17.100000000000001" customHeight="1" x14ac:dyDescent="0.2">
      <c r="A19" s="13">
        <v>7</v>
      </c>
      <c r="B19" s="74">
        <v>7</v>
      </c>
      <c r="C19" s="81" t="s">
        <v>179</v>
      </c>
      <c r="D19" s="76">
        <f t="shared" si="2"/>
        <v>137713.06</v>
      </c>
      <c r="E19" s="76">
        <f t="shared" si="3"/>
        <v>0</v>
      </c>
      <c r="F19" s="82"/>
      <c r="G19" s="82"/>
      <c r="H19" s="83"/>
      <c r="I19" s="84"/>
      <c r="J19" s="83"/>
      <c r="K19" s="83"/>
      <c r="L19" s="83"/>
      <c r="M19" s="83"/>
      <c r="N19" s="83"/>
      <c r="O19" s="83"/>
      <c r="P19" s="83"/>
      <c r="Q19" s="83">
        <v>109.84</v>
      </c>
      <c r="R19" s="83">
        <v>137713.06</v>
      </c>
      <c r="S19" s="83"/>
      <c r="T19" s="83"/>
    </row>
    <row r="20" spans="1:20" s="6" customFormat="1" ht="17.100000000000001" customHeight="1" x14ac:dyDescent="0.2">
      <c r="A20" s="13">
        <v>8</v>
      </c>
      <c r="B20" s="74">
        <v>8</v>
      </c>
      <c r="C20" s="85" t="s">
        <v>180</v>
      </c>
      <c r="D20" s="76">
        <f t="shared" si="2"/>
        <v>136717.04999999999</v>
      </c>
      <c r="E20" s="76">
        <f t="shared" si="3"/>
        <v>0</v>
      </c>
      <c r="F20" s="86"/>
      <c r="G20" s="76"/>
      <c r="H20" s="87"/>
      <c r="I20" s="88"/>
      <c r="J20" s="89"/>
      <c r="K20" s="22"/>
      <c r="L20" s="22"/>
      <c r="M20" s="22"/>
      <c r="N20" s="22"/>
      <c r="O20" s="22"/>
      <c r="P20" s="22"/>
      <c r="Q20" s="22">
        <v>113</v>
      </c>
      <c r="R20" s="22">
        <v>136717.04999999999</v>
      </c>
      <c r="S20" s="22"/>
      <c r="T20" s="22"/>
    </row>
    <row r="21" spans="1:20" s="6" customFormat="1" ht="17.100000000000001" customHeight="1" x14ac:dyDescent="0.2">
      <c r="A21" s="13">
        <v>9</v>
      </c>
      <c r="B21" s="74">
        <v>9</v>
      </c>
      <c r="C21" s="85" t="s">
        <v>181</v>
      </c>
      <c r="D21" s="76">
        <f t="shared" si="2"/>
        <v>143836.41</v>
      </c>
      <c r="E21" s="76">
        <f t="shared" si="3"/>
        <v>0</v>
      </c>
      <c r="F21" s="86"/>
      <c r="G21" s="76"/>
      <c r="H21" s="87"/>
      <c r="I21" s="88"/>
      <c r="J21" s="89"/>
      <c r="K21" s="22"/>
      <c r="L21" s="22"/>
      <c r="M21" s="22"/>
      <c r="N21" s="22"/>
      <c r="O21" s="22"/>
      <c r="P21" s="22"/>
      <c r="Q21" s="22">
        <v>107.77</v>
      </c>
      <c r="R21" s="22">
        <v>143836.41</v>
      </c>
      <c r="S21" s="22"/>
      <c r="T21" s="22"/>
    </row>
    <row r="22" spans="1:20" s="24" customFormat="1" ht="17.100000000000001" customHeight="1" x14ac:dyDescent="0.2">
      <c r="A22" s="13">
        <v>10</v>
      </c>
      <c r="B22" s="74">
        <v>10</v>
      </c>
      <c r="C22" s="90" t="s">
        <v>182</v>
      </c>
      <c r="D22" s="76">
        <f t="shared" si="2"/>
        <v>224225.85</v>
      </c>
      <c r="E22" s="76">
        <f t="shared" si="3"/>
        <v>0</v>
      </c>
      <c r="F22" s="91"/>
      <c r="G22" s="91"/>
      <c r="H22" s="92"/>
      <c r="I22" s="91"/>
      <c r="J22" s="92"/>
      <c r="K22" s="92"/>
      <c r="L22" s="92"/>
      <c r="M22" s="92"/>
      <c r="N22" s="92"/>
      <c r="O22" s="92"/>
      <c r="P22" s="92"/>
      <c r="Q22" s="91"/>
      <c r="R22" s="92"/>
      <c r="S22" s="91">
        <v>120.18</v>
      </c>
      <c r="T22" s="92">
        <v>224225.85</v>
      </c>
    </row>
    <row r="23" spans="1:20" s="24" customFormat="1" ht="17.100000000000001" customHeight="1" x14ac:dyDescent="0.2">
      <c r="A23" s="13">
        <v>11</v>
      </c>
      <c r="B23" s="74">
        <v>11</v>
      </c>
      <c r="C23" s="90" t="s">
        <v>81</v>
      </c>
      <c r="D23" s="76">
        <f t="shared" si="2"/>
        <v>174004.08</v>
      </c>
      <c r="E23" s="76">
        <f t="shared" si="3"/>
        <v>0</v>
      </c>
      <c r="F23" s="77"/>
      <c r="G23" s="77"/>
      <c r="H23" s="21"/>
      <c r="I23" s="79"/>
      <c r="J23" s="21"/>
      <c r="K23" s="21"/>
      <c r="L23" s="21"/>
      <c r="M23" s="21"/>
      <c r="N23" s="21"/>
      <c r="O23" s="21"/>
      <c r="P23" s="21"/>
      <c r="Q23" s="21">
        <v>193.39</v>
      </c>
      <c r="R23" s="21">
        <v>174004.08</v>
      </c>
      <c r="S23" s="21"/>
      <c r="T23" s="21"/>
    </row>
    <row r="24" spans="1:20" s="18" customFormat="1" ht="17.100000000000001" customHeight="1" x14ac:dyDescent="0.2">
      <c r="A24" s="13">
        <v>12</v>
      </c>
      <c r="B24" s="74">
        <v>12</v>
      </c>
      <c r="C24" s="90" t="s">
        <v>10</v>
      </c>
      <c r="D24" s="76">
        <f t="shared" si="2"/>
        <v>205049.71</v>
      </c>
      <c r="E24" s="76">
        <f t="shared" si="3"/>
        <v>0</v>
      </c>
      <c r="F24" s="77"/>
      <c r="G24" s="77"/>
      <c r="H24" s="21"/>
      <c r="I24" s="78"/>
      <c r="J24" s="21"/>
      <c r="K24" s="21"/>
      <c r="L24" s="21"/>
      <c r="M24" s="21"/>
      <c r="N24" s="21"/>
      <c r="O24" s="21"/>
      <c r="P24" s="21"/>
      <c r="Q24" s="21">
        <v>160.75</v>
      </c>
      <c r="R24" s="21">
        <v>205049.71</v>
      </c>
      <c r="S24" s="21"/>
      <c r="T24" s="21"/>
    </row>
    <row r="25" spans="1:20" s="6" customFormat="1" ht="17.100000000000001" customHeight="1" x14ac:dyDescent="0.2">
      <c r="A25" s="13">
        <v>13</v>
      </c>
      <c r="B25" s="74">
        <v>13</v>
      </c>
      <c r="C25" s="90" t="s">
        <v>183</v>
      </c>
      <c r="D25" s="76">
        <f t="shared" si="2"/>
        <v>682918.8</v>
      </c>
      <c r="E25" s="76">
        <f t="shared" si="3"/>
        <v>243597.02</v>
      </c>
      <c r="F25" s="77">
        <v>243597.02</v>
      </c>
      <c r="G25" s="77"/>
      <c r="H25" s="21"/>
      <c r="I25" s="79"/>
      <c r="J25" s="21"/>
      <c r="K25" s="21"/>
      <c r="L25" s="21"/>
      <c r="M25" s="21"/>
      <c r="N25" s="21"/>
      <c r="O25" s="21"/>
      <c r="P25" s="21"/>
      <c r="Q25" s="21">
        <v>79.540000000000006</v>
      </c>
      <c r="R25" s="21">
        <v>136703.66</v>
      </c>
      <c r="S25" s="21">
        <v>162.19999999999999</v>
      </c>
      <c r="T25" s="21">
        <v>302618.12</v>
      </c>
    </row>
    <row r="26" spans="1:20" s="6" customFormat="1" ht="17.100000000000001" customHeight="1" x14ac:dyDescent="0.2">
      <c r="A26" s="13">
        <v>14</v>
      </c>
      <c r="B26" s="74">
        <v>14</v>
      </c>
      <c r="C26" s="90" t="s">
        <v>184</v>
      </c>
      <c r="D26" s="76">
        <f t="shared" si="2"/>
        <v>518529.02</v>
      </c>
      <c r="E26" s="76">
        <f t="shared" si="3"/>
        <v>267808.48</v>
      </c>
      <c r="F26" s="77">
        <v>267808.48</v>
      </c>
      <c r="G26" s="77"/>
      <c r="H26" s="21"/>
      <c r="I26" s="79"/>
      <c r="J26" s="21"/>
      <c r="K26" s="21"/>
      <c r="L26" s="21"/>
      <c r="M26" s="21"/>
      <c r="N26" s="21"/>
      <c r="O26" s="21"/>
      <c r="P26" s="21"/>
      <c r="Q26" s="21"/>
      <c r="R26" s="21"/>
      <c r="S26" s="21">
        <v>134.4</v>
      </c>
      <c r="T26" s="21">
        <v>250720.54</v>
      </c>
    </row>
    <row r="27" spans="1:20" s="6" customFormat="1" ht="24.75" customHeight="1" x14ac:dyDescent="0.2">
      <c r="A27" s="13"/>
      <c r="B27" s="93"/>
      <c r="C27" s="73" t="s">
        <v>61</v>
      </c>
      <c r="D27" s="71">
        <f t="shared" ref="D27:T27" si="4">SUM(D28:D30)</f>
        <v>4111395.1500000004</v>
      </c>
      <c r="E27" s="71">
        <f t="shared" si="4"/>
        <v>676012.49</v>
      </c>
      <c r="F27" s="71">
        <f t="shared" si="4"/>
        <v>676012.49</v>
      </c>
      <c r="G27" s="71">
        <f t="shared" si="4"/>
        <v>0</v>
      </c>
      <c r="H27" s="71">
        <f t="shared" si="4"/>
        <v>0</v>
      </c>
      <c r="I27" s="71">
        <f t="shared" si="4"/>
        <v>0</v>
      </c>
      <c r="J27" s="71">
        <f t="shared" si="4"/>
        <v>0</v>
      </c>
      <c r="K27" s="71">
        <f t="shared" si="4"/>
        <v>1965.95</v>
      </c>
      <c r="L27" s="71">
        <f t="shared" si="4"/>
        <v>3179744.5</v>
      </c>
      <c r="M27" s="71">
        <f t="shared" si="4"/>
        <v>0</v>
      </c>
      <c r="N27" s="71">
        <f t="shared" si="4"/>
        <v>0</v>
      </c>
      <c r="O27" s="71">
        <f t="shared" si="4"/>
        <v>0</v>
      </c>
      <c r="P27" s="71">
        <f t="shared" si="4"/>
        <v>0</v>
      </c>
      <c r="Q27" s="71">
        <f t="shared" si="4"/>
        <v>31.97</v>
      </c>
      <c r="R27" s="71">
        <f t="shared" si="4"/>
        <v>50402.02</v>
      </c>
      <c r="S27" s="71">
        <f t="shared" si="4"/>
        <v>110</v>
      </c>
      <c r="T27" s="71">
        <f t="shared" si="4"/>
        <v>205236.13999999998</v>
      </c>
    </row>
    <row r="28" spans="1:20" s="6" customFormat="1" ht="17.100000000000001" customHeight="1" x14ac:dyDescent="0.2">
      <c r="A28" s="13">
        <v>15</v>
      </c>
      <c r="B28" s="74">
        <v>1</v>
      </c>
      <c r="C28" s="75" t="s">
        <v>185</v>
      </c>
      <c r="D28" s="76">
        <f>E28+L28+N28+P28+R28+T28</f>
        <v>1561440.46</v>
      </c>
      <c r="E28" s="76">
        <f>F28+G28+H28+I28+J28</f>
        <v>676012.49</v>
      </c>
      <c r="F28" s="77">
        <v>676012.49</v>
      </c>
      <c r="G28" s="77"/>
      <c r="H28" s="21"/>
      <c r="I28" s="79"/>
      <c r="J28" s="21"/>
      <c r="K28" s="21">
        <v>887.75</v>
      </c>
      <c r="L28" s="21">
        <v>885427.97</v>
      </c>
      <c r="M28" s="21"/>
      <c r="N28" s="21"/>
      <c r="O28" s="21"/>
      <c r="P28" s="21"/>
      <c r="Q28" s="21"/>
      <c r="R28" s="21"/>
      <c r="S28" s="21"/>
      <c r="T28" s="21"/>
    </row>
    <row r="29" spans="1:20" s="6" customFormat="1" ht="17.100000000000001" customHeight="1" x14ac:dyDescent="0.2">
      <c r="A29" s="13">
        <v>16</v>
      </c>
      <c r="B29" s="74">
        <v>2</v>
      </c>
      <c r="C29" s="80" t="s">
        <v>186</v>
      </c>
      <c r="D29" s="76">
        <f>E29+L29+N29+P29+R29+T29</f>
        <v>1375215.2</v>
      </c>
      <c r="E29" s="76">
        <f>F29+G29+H29+I29+J29</f>
        <v>0</v>
      </c>
      <c r="F29" s="94"/>
      <c r="G29" s="95"/>
      <c r="H29" s="96"/>
      <c r="I29" s="97"/>
      <c r="J29" s="96"/>
      <c r="K29" s="96">
        <v>635.63</v>
      </c>
      <c r="L29" s="96">
        <v>1375215.2</v>
      </c>
      <c r="M29" s="22"/>
      <c r="N29" s="22"/>
      <c r="O29" s="22"/>
      <c r="P29" s="22"/>
      <c r="Q29" s="22"/>
      <c r="R29" s="96"/>
      <c r="S29" s="22"/>
      <c r="T29" s="22"/>
    </row>
    <row r="30" spans="1:20" s="6" customFormat="1" ht="17.100000000000001" customHeight="1" x14ac:dyDescent="0.2">
      <c r="A30" s="13">
        <v>17</v>
      </c>
      <c r="B30" s="74">
        <v>3</v>
      </c>
      <c r="C30" s="80" t="s">
        <v>83</v>
      </c>
      <c r="D30" s="76">
        <f>E30+L30+N30+P30+R30+T30</f>
        <v>1174739.49</v>
      </c>
      <c r="E30" s="76">
        <f>F30+G30+H30+I30+J30</f>
        <v>0</v>
      </c>
      <c r="F30" s="94"/>
      <c r="G30" s="95"/>
      <c r="H30" s="96"/>
      <c r="I30" s="97"/>
      <c r="J30" s="96"/>
      <c r="K30" s="96">
        <v>442.57</v>
      </c>
      <c r="L30" s="96">
        <v>919101.33</v>
      </c>
      <c r="M30" s="22"/>
      <c r="N30" s="22"/>
      <c r="O30" s="22"/>
      <c r="P30" s="22"/>
      <c r="Q30" s="22">
        <v>31.97</v>
      </c>
      <c r="R30" s="96">
        <v>50402.02</v>
      </c>
      <c r="S30" s="22">
        <v>110</v>
      </c>
      <c r="T30" s="22">
        <v>205236.13999999998</v>
      </c>
    </row>
    <row r="31" spans="1:20" s="6" customFormat="1" ht="24.75" customHeight="1" x14ac:dyDescent="0.2">
      <c r="A31" s="13"/>
      <c r="B31" s="74"/>
      <c r="C31" s="73" t="s">
        <v>62</v>
      </c>
      <c r="D31" s="71">
        <f t="shared" ref="D31:T31" si="5">SUM(D32:D33)</f>
        <v>2004061.1</v>
      </c>
      <c r="E31" s="71">
        <f t="shared" si="5"/>
        <v>629625.12</v>
      </c>
      <c r="F31" s="71">
        <f t="shared" si="5"/>
        <v>177695.16</v>
      </c>
      <c r="G31" s="71">
        <f t="shared" si="5"/>
        <v>0</v>
      </c>
      <c r="H31" s="71">
        <f t="shared" si="5"/>
        <v>451929.95999999996</v>
      </c>
      <c r="I31" s="71">
        <f t="shared" si="5"/>
        <v>0</v>
      </c>
      <c r="J31" s="71">
        <f t="shared" si="5"/>
        <v>0</v>
      </c>
      <c r="K31" s="71">
        <f t="shared" si="5"/>
        <v>385.63</v>
      </c>
      <c r="L31" s="71">
        <f t="shared" si="5"/>
        <v>1030482.8</v>
      </c>
      <c r="M31" s="71">
        <f t="shared" si="5"/>
        <v>0</v>
      </c>
      <c r="N31" s="71">
        <f t="shared" si="5"/>
        <v>0</v>
      </c>
      <c r="O31" s="71">
        <f t="shared" si="5"/>
        <v>0</v>
      </c>
      <c r="P31" s="71">
        <f t="shared" si="5"/>
        <v>0</v>
      </c>
      <c r="Q31" s="71">
        <f t="shared" si="5"/>
        <v>0</v>
      </c>
      <c r="R31" s="71">
        <f t="shared" si="5"/>
        <v>0</v>
      </c>
      <c r="S31" s="71">
        <f t="shared" si="5"/>
        <v>191.26</v>
      </c>
      <c r="T31" s="71">
        <f t="shared" si="5"/>
        <v>343953.18</v>
      </c>
    </row>
    <row r="32" spans="1:20" s="9" customFormat="1" ht="17.100000000000001" customHeight="1" x14ac:dyDescent="0.2">
      <c r="A32" s="13">
        <v>18</v>
      </c>
      <c r="B32" s="74">
        <v>1</v>
      </c>
      <c r="C32" s="75" t="s">
        <v>187</v>
      </c>
      <c r="D32" s="76">
        <f>E32+L32+N32+P32+R32+T32</f>
        <v>1455724.12</v>
      </c>
      <c r="E32" s="76">
        <f>F32+G32+H32+I32+J32</f>
        <v>286524.28000000003</v>
      </c>
      <c r="F32" s="76">
        <v>86586.09</v>
      </c>
      <c r="G32" s="76"/>
      <c r="H32" s="89">
        <v>199938.19</v>
      </c>
      <c r="I32" s="76"/>
      <c r="J32" s="89"/>
      <c r="K32" s="89">
        <v>385.63</v>
      </c>
      <c r="L32" s="89">
        <v>1030482.8</v>
      </c>
      <c r="M32" s="89"/>
      <c r="N32" s="89"/>
      <c r="O32" s="89"/>
      <c r="P32" s="89"/>
      <c r="Q32" s="76"/>
      <c r="R32" s="89"/>
      <c r="S32" s="76">
        <v>81.260000000000005</v>
      </c>
      <c r="T32" s="89">
        <v>138717.04</v>
      </c>
    </row>
    <row r="33" spans="1:20" s="9" customFormat="1" ht="17.100000000000001" customHeight="1" x14ac:dyDescent="0.2">
      <c r="A33" s="13">
        <v>19</v>
      </c>
      <c r="B33" s="74">
        <v>2</v>
      </c>
      <c r="C33" s="80" t="s">
        <v>188</v>
      </c>
      <c r="D33" s="76">
        <f>E33+L33+N33+P33+R33+T33</f>
        <v>548336.98</v>
      </c>
      <c r="E33" s="76">
        <f>F33+G33+H33+I33+J33</f>
        <v>343100.83999999997</v>
      </c>
      <c r="F33" s="77">
        <v>91109.07</v>
      </c>
      <c r="G33" s="77"/>
      <c r="H33" s="21">
        <v>251991.77</v>
      </c>
      <c r="I33" s="78"/>
      <c r="J33" s="21"/>
      <c r="K33" s="21"/>
      <c r="L33" s="21"/>
      <c r="M33" s="21"/>
      <c r="N33" s="21"/>
      <c r="O33" s="21"/>
      <c r="P33" s="21"/>
      <c r="Q33" s="21"/>
      <c r="R33" s="21"/>
      <c r="S33" s="21">
        <v>110</v>
      </c>
      <c r="T33" s="21">
        <v>205236.13999999998</v>
      </c>
    </row>
    <row r="34" spans="1:20" s="9" customFormat="1" ht="27" customHeight="1" x14ac:dyDescent="0.2">
      <c r="A34" s="13"/>
      <c r="B34" s="74"/>
      <c r="C34" s="98" t="s">
        <v>84</v>
      </c>
      <c r="D34" s="71">
        <f t="shared" ref="D34:T34" si="6">SUM(D35:D56)</f>
        <v>23903613.280000001</v>
      </c>
      <c r="E34" s="71">
        <f t="shared" si="6"/>
        <v>12393910.810000001</v>
      </c>
      <c r="F34" s="71">
        <f t="shared" si="6"/>
        <v>4244094.92</v>
      </c>
      <c r="G34" s="71">
        <f t="shared" si="6"/>
        <v>2490608.6400000001</v>
      </c>
      <c r="H34" s="71">
        <f t="shared" si="6"/>
        <v>3790862.2700000005</v>
      </c>
      <c r="I34" s="71">
        <f t="shared" si="6"/>
        <v>0</v>
      </c>
      <c r="J34" s="71">
        <f t="shared" si="6"/>
        <v>1868344.98</v>
      </c>
      <c r="K34" s="71">
        <f t="shared" si="6"/>
        <v>4033.6099999999997</v>
      </c>
      <c r="L34" s="71">
        <f t="shared" si="6"/>
        <v>10552780.109999999</v>
      </c>
      <c r="M34" s="71">
        <f t="shared" si="6"/>
        <v>0</v>
      </c>
      <c r="N34" s="71">
        <f t="shared" si="6"/>
        <v>0</v>
      </c>
      <c r="O34" s="71">
        <f t="shared" si="6"/>
        <v>110</v>
      </c>
      <c r="P34" s="71">
        <f t="shared" si="6"/>
        <v>15575.46</v>
      </c>
      <c r="Q34" s="71">
        <f t="shared" si="6"/>
        <v>321.74</v>
      </c>
      <c r="R34" s="71">
        <f t="shared" si="6"/>
        <v>395567.18</v>
      </c>
      <c r="S34" s="71">
        <f t="shared" si="6"/>
        <v>321.54000000000002</v>
      </c>
      <c r="T34" s="71">
        <f t="shared" si="6"/>
        <v>545779.72000000009</v>
      </c>
    </row>
    <row r="35" spans="1:20" s="9" customFormat="1" ht="17.100000000000001" customHeight="1" x14ac:dyDescent="0.2">
      <c r="A35" s="13">
        <v>20</v>
      </c>
      <c r="B35" s="74">
        <v>1</v>
      </c>
      <c r="C35" s="75" t="s">
        <v>189</v>
      </c>
      <c r="D35" s="76">
        <f t="shared" ref="D35:D56" si="7">E35+L35+N35+P35+R35+T35</f>
        <v>886371.05</v>
      </c>
      <c r="E35" s="76">
        <f t="shared" ref="E35:E56" si="8">F35+G35+H35+I35+J35</f>
        <v>886371.05</v>
      </c>
      <c r="F35" s="76">
        <v>260475.67</v>
      </c>
      <c r="G35" s="76"/>
      <c r="H35" s="89">
        <v>406797.07</v>
      </c>
      <c r="I35" s="76"/>
      <c r="J35" s="89">
        <v>219098.31</v>
      </c>
      <c r="K35" s="89"/>
      <c r="L35" s="89"/>
      <c r="M35" s="89"/>
      <c r="N35" s="89"/>
      <c r="O35" s="89"/>
      <c r="P35" s="89"/>
      <c r="Q35" s="76"/>
      <c r="R35" s="89"/>
      <c r="S35" s="76"/>
      <c r="T35" s="89"/>
    </row>
    <row r="36" spans="1:20" s="18" customFormat="1" ht="17.100000000000001" customHeight="1" x14ac:dyDescent="0.2">
      <c r="A36" s="13">
        <v>21</v>
      </c>
      <c r="B36" s="74">
        <v>2</v>
      </c>
      <c r="C36" s="75" t="s">
        <v>190</v>
      </c>
      <c r="D36" s="76">
        <f t="shared" si="7"/>
        <v>968875.28</v>
      </c>
      <c r="E36" s="76">
        <f t="shared" si="8"/>
        <v>771192.93</v>
      </c>
      <c r="F36" s="77">
        <v>771192.93</v>
      </c>
      <c r="G36" s="77"/>
      <c r="H36" s="21"/>
      <c r="I36" s="78"/>
      <c r="J36" s="21"/>
      <c r="K36" s="21"/>
      <c r="L36" s="21"/>
      <c r="M36" s="21"/>
      <c r="N36" s="21"/>
      <c r="O36" s="21"/>
      <c r="P36" s="21"/>
      <c r="Q36" s="21"/>
      <c r="R36" s="21"/>
      <c r="S36" s="21">
        <v>115.6</v>
      </c>
      <c r="T36" s="21">
        <v>197682.35</v>
      </c>
    </row>
    <row r="37" spans="1:20" s="18" customFormat="1" ht="17.100000000000001" customHeight="1" x14ac:dyDescent="0.2">
      <c r="A37" s="13">
        <v>22</v>
      </c>
      <c r="B37" s="74">
        <v>3</v>
      </c>
      <c r="C37" s="75" t="s">
        <v>191</v>
      </c>
      <c r="D37" s="76">
        <f t="shared" si="7"/>
        <v>2240109.69</v>
      </c>
      <c r="E37" s="76">
        <f t="shared" si="8"/>
        <v>2240109.69</v>
      </c>
      <c r="F37" s="77">
        <v>759084.45</v>
      </c>
      <c r="G37" s="77">
        <v>810394.1</v>
      </c>
      <c r="H37" s="21">
        <v>670631.14</v>
      </c>
      <c r="I37" s="79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s="18" customFormat="1" ht="17.100000000000001" customHeight="1" x14ac:dyDescent="0.2">
      <c r="A38" s="13">
        <v>23</v>
      </c>
      <c r="B38" s="74">
        <v>4</v>
      </c>
      <c r="C38" s="75" t="s">
        <v>85</v>
      </c>
      <c r="D38" s="76">
        <f t="shared" si="7"/>
        <v>120640.41</v>
      </c>
      <c r="E38" s="76">
        <f t="shared" si="8"/>
        <v>120640.41</v>
      </c>
      <c r="F38" s="77"/>
      <c r="G38" s="77">
        <v>50567.45</v>
      </c>
      <c r="H38" s="21"/>
      <c r="I38" s="79"/>
      <c r="J38" s="21">
        <v>70072.960000000006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18" customFormat="1" ht="17.100000000000001" customHeight="1" x14ac:dyDescent="0.2">
      <c r="A39" s="13">
        <v>24</v>
      </c>
      <c r="B39" s="74">
        <v>5</v>
      </c>
      <c r="C39" s="75" t="s">
        <v>192</v>
      </c>
      <c r="D39" s="76">
        <f t="shared" si="7"/>
        <v>69689.600000000006</v>
      </c>
      <c r="E39" s="76">
        <f t="shared" si="8"/>
        <v>69689.600000000006</v>
      </c>
      <c r="F39" s="77"/>
      <c r="G39" s="77"/>
      <c r="H39" s="21"/>
      <c r="I39" s="79"/>
      <c r="J39" s="21">
        <v>69689.600000000006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6" customFormat="1" ht="17.100000000000001" customHeight="1" x14ac:dyDescent="0.2">
      <c r="A40" s="13">
        <v>25</v>
      </c>
      <c r="B40" s="74">
        <v>6</v>
      </c>
      <c r="C40" s="75" t="s">
        <v>193</v>
      </c>
      <c r="D40" s="76">
        <f t="shared" si="7"/>
        <v>2001881.22</v>
      </c>
      <c r="E40" s="76">
        <f t="shared" si="8"/>
        <v>0</v>
      </c>
      <c r="F40" s="77"/>
      <c r="G40" s="77"/>
      <c r="H40" s="21"/>
      <c r="I40" s="79"/>
      <c r="J40" s="21"/>
      <c r="K40" s="21">
        <v>772.15</v>
      </c>
      <c r="L40" s="21">
        <v>2001881.22</v>
      </c>
      <c r="M40" s="21"/>
      <c r="N40" s="21"/>
      <c r="O40" s="21"/>
      <c r="P40" s="21"/>
      <c r="Q40" s="21"/>
      <c r="R40" s="21"/>
      <c r="S40" s="21"/>
      <c r="T40" s="21"/>
    </row>
    <row r="41" spans="1:20" s="99" customFormat="1" ht="17.100000000000001" customHeight="1" x14ac:dyDescent="0.2">
      <c r="A41" s="13">
        <v>26</v>
      </c>
      <c r="B41" s="74">
        <v>7</v>
      </c>
      <c r="C41" s="75" t="s">
        <v>194</v>
      </c>
      <c r="D41" s="76">
        <f t="shared" si="7"/>
        <v>204656.71000000002</v>
      </c>
      <c r="E41" s="76">
        <f t="shared" si="8"/>
        <v>204656.71000000002</v>
      </c>
      <c r="F41" s="77">
        <v>47636.07</v>
      </c>
      <c r="G41" s="77">
        <v>47636.07</v>
      </c>
      <c r="H41" s="21"/>
      <c r="I41" s="78"/>
      <c r="J41" s="21">
        <v>109384.57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s="6" customFormat="1" ht="17.100000000000001" customHeight="1" x14ac:dyDescent="0.2">
      <c r="A42" s="13">
        <v>27</v>
      </c>
      <c r="B42" s="74">
        <v>8</v>
      </c>
      <c r="C42" s="75" t="s">
        <v>195</v>
      </c>
      <c r="D42" s="76">
        <f t="shared" si="7"/>
        <v>468764.53000000009</v>
      </c>
      <c r="E42" s="76">
        <f t="shared" si="8"/>
        <v>453189.07000000007</v>
      </c>
      <c r="F42" s="77">
        <v>141073.32</v>
      </c>
      <c r="G42" s="77">
        <v>131461.59</v>
      </c>
      <c r="H42" s="21"/>
      <c r="I42" s="78"/>
      <c r="J42" s="21">
        <v>180654.16</v>
      </c>
      <c r="K42" s="21"/>
      <c r="L42" s="21"/>
      <c r="M42" s="21"/>
      <c r="N42" s="21"/>
      <c r="O42" s="21">
        <v>110</v>
      </c>
      <c r="P42" s="21">
        <v>15575.46</v>
      </c>
      <c r="Q42" s="21"/>
      <c r="R42" s="21"/>
      <c r="S42" s="21"/>
      <c r="T42" s="21"/>
    </row>
    <row r="43" spans="1:20" s="18" customFormat="1" ht="17.100000000000001" customHeight="1" x14ac:dyDescent="0.2">
      <c r="A43" s="13">
        <v>28</v>
      </c>
      <c r="B43" s="74">
        <v>9</v>
      </c>
      <c r="C43" s="75" t="s">
        <v>196</v>
      </c>
      <c r="D43" s="76">
        <f t="shared" si="7"/>
        <v>1813522.23</v>
      </c>
      <c r="E43" s="76">
        <f t="shared" si="8"/>
        <v>1813522.23</v>
      </c>
      <c r="F43" s="77">
        <v>508490.2</v>
      </c>
      <c r="G43" s="77">
        <v>421154.64</v>
      </c>
      <c r="H43" s="21">
        <v>625150.26</v>
      </c>
      <c r="I43" s="78"/>
      <c r="J43" s="21">
        <v>258727.13</v>
      </c>
      <c r="K43" s="96"/>
      <c r="L43" s="96"/>
      <c r="M43" s="21"/>
      <c r="N43" s="21"/>
      <c r="O43" s="21"/>
      <c r="P43" s="21"/>
      <c r="Q43" s="21"/>
      <c r="R43" s="21"/>
      <c r="S43" s="21"/>
      <c r="T43" s="21"/>
    </row>
    <row r="44" spans="1:20" s="18" customFormat="1" ht="16.5" customHeight="1" x14ac:dyDescent="0.2">
      <c r="A44" s="13">
        <v>29</v>
      </c>
      <c r="B44" s="74">
        <v>10</v>
      </c>
      <c r="C44" s="75" t="s">
        <v>197</v>
      </c>
      <c r="D44" s="76">
        <f t="shared" si="7"/>
        <v>1214695.25</v>
      </c>
      <c r="E44" s="76">
        <f t="shared" si="8"/>
        <v>1214695.25</v>
      </c>
      <c r="F44" s="77">
        <v>357486.42</v>
      </c>
      <c r="G44" s="77"/>
      <c r="H44" s="21">
        <v>614440.52</v>
      </c>
      <c r="I44" s="79"/>
      <c r="J44" s="21">
        <v>242768.31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s="18" customFormat="1" ht="17.100000000000001" customHeight="1" x14ac:dyDescent="0.2">
      <c r="A45" s="13">
        <v>30</v>
      </c>
      <c r="B45" s="74">
        <v>11</v>
      </c>
      <c r="C45" s="75" t="s">
        <v>198</v>
      </c>
      <c r="D45" s="76">
        <f t="shared" si="7"/>
        <v>3904584.0300000003</v>
      </c>
      <c r="E45" s="76">
        <f t="shared" si="8"/>
        <v>1357962.3900000001</v>
      </c>
      <c r="F45" s="77">
        <v>314552.62</v>
      </c>
      <c r="G45" s="77">
        <v>434085.26</v>
      </c>
      <c r="H45" s="21">
        <v>519749.53</v>
      </c>
      <c r="I45" s="78"/>
      <c r="J45" s="21">
        <v>89574.98</v>
      </c>
      <c r="K45" s="21">
        <v>1002.98</v>
      </c>
      <c r="L45" s="21">
        <v>2546621.64</v>
      </c>
      <c r="M45" s="21"/>
      <c r="N45" s="21"/>
      <c r="O45" s="21"/>
      <c r="P45" s="21"/>
      <c r="Q45" s="21"/>
      <c r="R45" s="21"/>
      <c r="S45" s="21"/>
      <c r="T45" s="21"/>
    </row>
    <row r="46" spans="1:20" s="18" customFormat="1" ht="17.100000000000001" customHeight="1" x14ac:dyDescent="0.2">
      <c r="A46" s="13">
        <v>31</v>
      </c>
      <c r="B46" s="74">
        <v>12</v>
      </c>
      <c r="C46" s="75" t="s">
        <v>199</v>
      </c>
      <c r="D46" s="76">
        <f t="shared" si="7"/>
        <v>3948921.35</v>
      </c>
      <c r="E46" s="76">
        <f t="shared" si="8"/>
        <v>693858.07</v>
      </c>
      <c r="F46" s="77">
        <v>693858.07</v>
      </c>
      <c r="G46" s="77"/>
      <c r="H46" s="21"/>
      <c r="I46" s="78"/>
      <c r="J46" s="21"/>
      <c r="K46" s="21">
        <v>1048.2</v>
      </c>
      <c r="L46" s="21">
        <v>2849596.14</v>
      </c>
      <c r="M46" s="21"/>
      <c r="N46" s="21"/>
      <c r="O46" s="21"/>
      <c r="P46" s="21"/>
      <c r="Q46" s="21">
        <v>174.27</v>
      </c>
      <c r="R46" s="21">
        <v>200761.22</v>
      </c>
      <c r="S46" s="21">
        <v>113.03</v>
      </c>
      <c r="T46" s="21">
        <v>204705.92000000001</v>
      </c>
    </row>
    <row r="47" spans="1:20" s="18" customFormat="1" ht="17.100000000000001" customHeight="1" x14ac:dyDescent="0.2">
      <c r="A47" s="13">
        <v>32</v>
      </c>
      <c r="B47" s="74">
        <v>13</v>
      </c>
      <c r="C47" s="75" t="s">
        <v>87</v>
      </c>
      <c r="D47" s="76">
        <f t="shared" si="7"/>
        <v>541391.49</v>
      </c>
      <c r="E47" s="76">
        <f t="shared" si="8"/>
        <v>541391.49</v>
      </c>
      <c r="F47" s="77">
        <v>166999.04999999999</v>
      </c>
      <c r="G47" s="77">
        <v>226555.71</v>
      </c>
      <c r="H47" s="21"/>
      <c r="I47" s="79"/>
      <c r="J47" s="21">
        <v>147836.73000000001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s="18" customFormat="1" ht="17.100000000000001" customHeight="1" x14ac:dyDescent="0.2">
      <c r="A48" s="13">
        <v>33</v>
      </c>
      <c r="B48" s="74">
        <v>14</v>
      </c>
      <c r="C48" s="75" t="s">
        <v>200</v>
      </c>
      <c r="D48" s="76">
        <f t="shared" si="7"/>
        <v>3154681.11</v>
      </c>
      <c r="E48" s="76">
        <f t="shared" si="8"/>
        <v>0</v>
      </c>
      <c r="F48" s="94"/>
      <c r="G48" s="77"/>
      <c r="H48" s="100"/>
      <c r="I48" s="78"/>
      <c r="J48" s="21"/>
      <c r="K48" s="21">
        <v>1210.28</v>
      </c>
      <c r="L48" s="21">
        <v>3154681.11</v>
      </c>
      <c r="M48" s="21"/>
      <c r="N48" s="21"/>
      <c r="O48" s="21"/>
      <c r="P48" s="21"/>
      <c r="Q48" s="21"/>
      <c r="R48" s="21"/>
      <c r="S48" s="21"/>
      <c r="T48" s="21"/>
    </row>
    <row r="49" spans="1:20" s="9" customFormat="1" ht="17.100000000000001" customHeight="1" x14ac:dyDescent="0.2">
      <c r="A49" s="13">
        <v>34</v>
      </c>
      <c r="B49" s="74">
        <v>15</v>
      </c>
      <c r="C49" s="75" t="s">
        <v>90</v>
      </c>
      <c r="D49" s="76">
        <f t="shared" si="7"/>
        <v>114957.27</v>
      </c>
      <c r="E49" s="76">
        <f t="shared" si="8"/>
        <v>114957.27</v>
      </c>
      <c r="F49" s="77"/>
      <c r="G49" s="77">
        <v>40714.47</v>
      </c>
      <c r="H49" s="21"/>
      <c r="I49" s="78"/>
      <c r="J49" s="21">
        <v>74242.8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s="9" customFormat="1" ht="17.100000000000001" customHeight="1" x14ac:dyDescent="0.2">
      <c r="A50" s="13">
        <v>35</v>
      </c>
      <c r="B50" s="74">
        <v>16</v>
      </c>
      <c r="C50" s="75" t="s">
        <v>91</v>
      </c>
      <c r="D50" s="76">
        <f t="shared" si="7"/>
        <v>214207.87</v>
      </c>
      <c r="E50" s="76">
        <f t="shared" si="8"/>
        <v>214207.87</v>
      </c>
      <c r="F50" s="77">
        <v>79223.08</v>
      </c>
      <c r="G50" s="77">
        <v>61944.2</v>
      </c>
      <c r="H50" s="21"/>
      <c r="I50" s="78"/>
      <c r="J50" s="21">
        <v>73040.59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s="6" customFormat="1" ht="17.100000000000001" customHeight="1" x14ac:dyDescent="0.2">
      <c r="A51" s="13">
        <v>36</v>
      </c>
      <c r="B51" s="74">
        <v>17</v>
      </c>
      <c r="C51" s="75" t="s">
        <v>201</v>
      </c>
      <c r="D51" s="76">
        <f t="shared" si="7"/>
        <v>56707.28</v>
      </c>
      <c r="E51" s="76">
        <f t="shared" si="8"/>
        <v>0</v>
      </c>
      <c r="F51" s="77"/>
      <c r="G51" s="77"/>
      <c r="H51" s="21"/>
      <c r="I51" s="78"/>
      <c r="J51" s="21"/>
      <c r="K51" s="21"/>
      <c r="L51" s="21"/>
      <c r="M51" s="21"/>
      <c r="N51" s="21"/>
      <c r="O51" s="21"/>
      <c r="P51" s="21"/>
      <c r="Q51" s="21"/>
      <c r="R51" s="21"/>
      <c r="S51" s="21">
        <v>38.56</v>
      </c>
      <c r="T51" s="21">
        <v>56707.28</v>
      </c>
    </row>
    <row r="52" spans="1:20" s="6" customFormat="1" ht="17.100000000000001" customHeight="1" x14ac:dyDescent="0.2">
      <c r="A52" s="13">
        <v>37</v>
      </c>
      <c r="B52" s="74">
        <v>18</v>
      </c>
      <c r="C52" s="75" t="s">
        <v>88</v>
      </c>
      <c r="D52" s="76">
        <f t="shared" si="7"/>
        <v>190280.14</v>
      </c>
      <c r="E52" s="76">
        <f t="shared" si="8"/>
        <v>0</v>
      </c>
      <c r="F52" s="77"/>
      <c r="G52" s="77"/>
      <c r="H52" s="21"/>
      <c r="I52" s="78"/>
      <c r="J52" s="21"/>
      <c r="K52" s="21"/>
      <c r="L52" s="21"/>
      <c r="M52" s="21"/>
      <c r="N52" s="21"/>
      <c r="O52" s="21"/>
      <c r="P52" s="21"/>
      <c r="Q52" s="21">
        <v>70.069999999999993</v>
      </c>
      <c r="R52" s="21">
        <v>103595.97</v>
      </c>
      <c r="S52" s="21">
        <v>54.35</v>
      </c>
      <c r="T52" s="21">
        <v>86684.17</v>
      </c>
    </row>
    <row r="53" spans="1:20" s="6" customFormat="1" ht="17.100000000000001" customHeight="1" x14ac:dyDescent="0.2">
      <c r="A53" s="13">
        <v>38</v>
      </c>
      <c r="B53" s="74">
        <v>19</v>
      </c>
      <c r="C53" s="80" t="s">
        <v>202</v>
      </c>
      <c r="D53" s="76">
        <f t="shared" si="7"/>
        <v>91209.99</v>
      </c>
      <c r="E53" s="76">
        <f t="shared" si="8"/>
        <v>0</v>
      </c>
      <c r="F53" s="77"/>
      <c r="G53" s="77"/>
      <c r="H53" s="21"/>
      <c r="I53" s="78"/>
      <c r="J53" s="21"/>
      <c r="K53" s="21"/>
      <c r="L53" s="21"/>
      <c r="M53" s="21"/>
      <c r="N53" s="21"/>
      <c r="O53" s="21"/>
      <c r="P53" s="21"/>
      <c r="Q53" s="21">
        <v>77.400000000000006</v>
      </c>
      <c r="R53" s="21">
        <v>91209.99</v>
      </c>
      <c r="S53" s="21"/>
      <c r="T53" s="21"/>
    </row>
    <row r="54" spans="1:20" s="6" customFormat="1" ht="17.100000000000001" customHeight="1" x14ac:dyDescent="0.2">
      <c r="A54" s="13">
        <v>39</v>
      </c>
      <c r="B54" s="74">
        <v>20</v>
      </c>
      <c r="C54" s="80" t="s">
        <v>203</v>
      </c>
      <c r="D54" s="76">
        <f t="shared" si="7"/>
        <v>551836.09000000008</v>
      </c>
      <c r="E54" s="76">
        <f t="shared" si="8"/>
        <v>551836.09000000008</v>
      </c>
      <c r="F54" s="77">
        <v>144023.04000000001</v>
      </c>
      <c r="G54" s="77">
        <v>266095.15000000002</v>
      </c>
      <c r="H54" s="21"/>
      <c r="I54" s="78"/>
      <c r="J54" s="21">
        <v>141717.9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s="6" customFormat="1" ht="17.100000000000001" customHeight="1" x14ac:dyDescent="0.2">
      <c r="A55" s="13">
        <v>40</v>
      </c>
      <c r="B55" s="74">
        <v>21</v>
      </c>
      <c r="C55" s="80" t="s">
        <v>204</v>
      </c>
      <c r="D55" s="76">
        <f t="shared" si="7"/>
        <v>191536.94</v>
      </c>
      <c r="E55" s="76">
        <f t="shared" si="8"/>
        <v>191536.94</v>
      </c>
      <c r="F55" s="77"/>
      <c r="G55" s="77"/>
      <c r="H55" s="21"/>
      <c r="I55" s="78"/>
      <c r="J55" s="21">
        <v>191536.94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s="99" customFormat="1" ht="16.5" customHeight="1" x14ac:dyDescent="0.2">
      <c r="A56" s="13">
        <v>41</v>
      </c>
      <c r="B56" s="74">
        <v>22</v>
      </c>
      <c r="C56" s="80" t="s">
        <v>205</v>
      </c>
      <c r="D56" s="76">
        <f t="shared" si="7"/>
        <v>954093.75</v>
      </c>
      <c r="E56" s="76">
        <f t="shared" si="8"/>
        <v>954093.75</v>
      </c>
      <c r="F56" s="94"/>
      <c r="G56" s="95"/>
      <c r="H56" s="96">
        <v>954093.75</v>
      </c>
      <c r="I56" s="97"/>
      <c r="J56" s="96"/>
      <c r="K56" s="96"/>
      <c r="L56" s="96"/>
      <c r="M56" s="22"/>
      <c r="N56" s="22"/>
      <c r="O56" s="22"/>
      <c r="P56" s="22"/>
      <c r="Q56" s="22"/>
      <c r="R56" s="22"/>
      <c r="S56" s="22"/>
      <c r="T56" s="22"/>
    </row>
    <row r="57" spans="1:20" s="6" customFormat="1" ht="24.75" customHeight="1" x14ac:dyDescent="0.2">
      <c r="A57" s="13"/>
      <c r="B57" s="74"/>
      <c r="C57" s="73" t="s">
        <v>63</v>
      </c>
      <c r="D57" s="71">
        <f t="shared" ref="D57:T57" si="9">SUM(D58:D61)</f>
        <v>4557306.5</v>
      </c>
      <c r="E57" s="71">
        <f t="shared" si="9"/>
        <v>118813.19</v>
      </c>
      <c r="F57" s="71">
        <f t="shared" si="9"/>
        <v>75577.91</v>
      </c>
      <c r="G57" s="71">
        <f t="shared" si="9"/>
        <v>43235.28</v>
      </c>
      <c r="H57" s="71">
        <f t="shared" si="9"/>
        <v>0</v>
      </c>
      <c r="I57" s="71">
        <f t="shared" si="9"/>
        <v>0</v>
      </c>
      <c r="J57" s="71">
        <f t="shared" si="9"/>
        <v>0</v>
      </c>
      <c r="K57" s="71">
        <f t="shared" si="9"/>
        <v>1953.63</v>
      </c>
      <c r="L57" s="71">
        <f t="shared" si="9"/>
        <v>4265921.5600000005</v>
      </c>
      <c r="M57" s="71">
        <f t="shared" si="9"/>
        <v>0</v>
      </c>
      <c r="N57" s="71">
        <f t="shared" si="9"/>
        <v>0</v>
      </c>
      <c r="O57" s="71">
        <f t="shared" si="9"/>
        <v>0</v>
      </c>
      <c r="P57" s="71">
        <f t="shared" si="9"/>
        <v>0</v>
      </c>
      <c r="Q57" s="71">
        <f t="shared" si="9"/>
        <v>49</v>
      </c>
      <c r="R57" s="71">
        <f t="shared" si="9"/>
        <v>93343.95</v>
      </c>
      <c r="S57" s="71">
        <f t="shared" si="9"/>
        <v>64.2</v>
      </c>
      <c r="T57" s="71">
        <f t="shared" si="9"/>
        <v>79227.8</v>
      </c>
    </row>
    <row r="58" spans="1:20" s="6" customFormat="1" ht="17.100000000000001" customHeight="1" x14ac:dyDescent="0.2">
      <c r="A58" s="13">
        <v>42</v>
      </c>
      <c r="B58" s="74">
        <v>1</v>
      </c>
      <c r="C58" s="75" t="s">
        <v>206</v>
      </c>
      <c r="D58" s="76">
        <f>E58+L58+N58+P58+R58+T58</f>
        <v>896293.24</v>
      </c>
      <c r="E58" s="76">
        <f>F58+G58+H58+I58+J58</f>
        <v>118813.19</v>
      </c>
      <c r="F58" s="94">
        <v>75577.91</v>
      </c>
      <c r="G58" s="101">
        <v>43235.28</v>
      </c>
      <c r="H58" s="100"/>
      <c r="I58" s="88"/>
      <c r="J58" s="102"/>
      <c r="K58" s="96">
        <v>327.51</v>
      </c>
      <c r="L58" s="96">
        <v>604908.30000000005</v>
      </c>
      <c r="M58" s="22"/>
      <c r="N58" s="22"/>
      <c r="O58" s="22"/>
      <c r="P58" s="22"/>
      <c r="Q58" s="22">
        <v>49</v>
      </c>
      <c r="R58" s="96">
        <v>93343.95</v>
      </c>
      <c r="S58" s="22">
        <v>64.2</v>
      </c>
      <c r="T58" s="22">
        <v>79227.8</v>
      </c>
    </row>
    <row r="59" spans="1:20" s="99" customFormat="1" ht="17.100000000000001" customHeight="1" x14ac:dyDescent="0.2">
      <c r="A59" s="13">
        <v>43</v>
      </c>
      <c r="B59" s="74">
        <v>2</v>
      </c>
      <c r="C59" s="75" t="s">
        <v>207</v>
      </c>
      <c r="D59" s="76">
        <f>E59+L59+N59+P59+R59+T59</f>
        <v>1159650.8500000001</v>
      </c>
      <c r="E59" s="76">
        <f>F59+G59+H59+I59+J59</f>
        <v>0</v>
      </c>
      <c r="F59" s="94"/>
      <c r="G59" s="101"/>
      <c r="H59" s="100"/>
      <c r="I59" s="88"/>
      <c r="J59" s="102"/>
      <c r="K59" s="96">
        <v>481.92</v>
      </c>
      <c r="L59" s="96">
        <v>1159650.8500000001</v>
      </c>
      <c r="M59" s="22"/>
      <c r="N59" s="22"/>
      <c r="O59" s="22"/>
      <c r="P59" s="22"/>
      <c r="Q59" s="22"/>
      <c r="R59" s="22"/>
      <c r="S59" s="22"/>
      <c r="T59" s="22"/>
    </row>
    <row r="60" spans="1:20" s="6" customFormat="1" ht="17.100000000000001" customHeight="1" x14ac:dyDescent="0.2">
      <c r="A60" s="13">
        <v>44</v>
      </c>
      <c r="B60" s="74">
        <v>3</v>
      </c>
      <c r="C60" s="75" t="s">
        <v>208</v>
      </c>
      <c r="D60" s="76">
        <f>E60+L60+N60+P60+R60+T60</f>
        <v>1270988.47</v>
      </c>
      <c r="E60" s="76">
        <f>F60+G60+H60+I60+J60</f>
        <v>0</v>
      </c>
      <c r="F60" s="94"/>
      <c r="G60" s="101"/>
      <c r="H60" s="100"/>
      <c r="I60" s="88"/>
      <c r="J60" s="102"/>
      <c r="K60" s="96">
        <v>594.6</v>
      </c>
      <c r="L60" s="96">
        <v>1270988.47</v>
      </c>
      <c r="M60" s="22"/>
      <c r="N60" s="22"/>
      <c r="O60" s="22"/>
      <c r="P60" s="22"/>
      <c r="Q60" s="22"/>
      <c r="R60" s="22"/>
      <c r="S60" s="22"/>
      <c r="T60" s="22"/>
    </row>
    <row r="61" spans="1:20" s="6" customFormat="1" ht="17.100000000000001" customHeight="1" x14ac:dyDescent="0.2">
      <c r="A61" s="13">
        <v>45</v>
      </c>
      <c r="B61" s="74">
        <v>4</v>
      </c>
      <c r="C61" s="75" t="s">
        <v>209</v>
      </c>
      <c r="D61" s="76">
        <f>E61+L61+N61+P61+R61+T61</f>
        <v>1230373.94</v>
      </c>
      <c r="E61" s="76">
        <f>F61+G61+H61+I61+J61</f>
        <v>0</v>
      </c>
      <c r="F61" s="94"/>
      <c r="G61" s="101"/>
      <c r="H61" s="100"/>
      <c r="I61" s="88"/>
      <c r="J61" s="102"/>
      <c r="K61" s="96">
        <v>549.6</v>
      </c>
      <c r="L61" s="96">
        <v>1230373.94</v>
      </c>
      <c r="M61" s="22"/>
      <c r="N61" s="22"/>
      <c r="O61" s="22"/>
      <c r="P61" s="22"/>
      <c r="Q61" s="22"/>
      <c r="R61" s="22"/>
      <c r="S61" s="22"/>
      <c r="T61" s="22"/>
    </row>
    <row r="62" spans="1:20" s="6" customFormat="1" ht="17.100000000000001" customHeight="1" x14ac:dyDescent="0.2">
      <c r="A62" s="13"/>
      <c r="B62" s="74"/>
      <c r="C62" s="103" t="s">
        <v>93</v>
      </c>
      <c r="D62" s="71">
        <f t="shared" ref="D62:T62" si="10">SUM(D63:D123)</f>
        <v>88879742.569999993</v>
      </c>
      <c r="E62" s="71">
        <f t="shared" si="10"/>
        <v>30041772.669999994</v>
      </c>
      <c r="F62" s="71">
        <f t="shared" si="10"/>
        <v>17273225.059999999</v>
      </c>
      <c r="G62" s="71">
        <f t="shared" si="10"/>
        <v>6466402.4900000002</v>
      </c>
      <c r="H62" s="71">
        <f t="shared" si="10"/>
        <v>5494229</v>
      </c>
      <c r="I62" s="71">
        <f t="shared" si="10"/>
        <v>0</v>
      </c>
      <c r="J62" s="71">
        <f t="shared" si="10"/>
        <v>807916.12</v>
      </c>
      <c r="K62" s="71">
        <f t="shared" si="10"/>
        <v>8015.2999999999984</v>
      </c>
      <c r="L62" s="71">
        <f t="shared" si="10"/>
        <v>20920082.91</v>
      </c>
      <c r="M62" s="71">
        <f t="shared" si="10"/>
        <v>19</v>
      </c>
      <c r="N62" s="71">
        <f t="shared" si="10"/>
        <v>28982384.129999999</v>
      </c>
      <c r="O62" s="71">
        <f t="shared" si="10"/>
        <v>415</v>
      </c>
      <c r="P62" s="71">
        <f t="shared" si="10"/>
        <v>850164.84000000008</v>
      </c>
      <c r="Q62" s="71">
        <f t="shared" si="10"/>
        <v>3118.94</v>
      </c>
      <c r="R62" s="71">
        <f t="shared" si="10"/>
        <v>3171748.12</v>
      </c>
      <c r="S62" s="71">
        <f t="shared" si="10"/>
        <v>3404.62</v>
      </c>
      <c r="T62" s="71">
        <f t="shared" si="10"/>
        <v>4913589.8999999994</v>
      </c>
    </row>
    <row r="63" spans="1:20" s="6" customFormat="1" ht="17.100000000000001" customHeight="1" x14ac:dyDescent="0.2">
      <c r="A63" s="13">
        <v>46</v>
      </c>
      <c r="B63" s="74">
        <v>1</v>
      </c>
      <c r="C63" s="80" t="s">
        <v>210</v>
      </c>
      <c r="D63" s="76">
        <f t="shared" ref="D63:D123" si="11">E63+L63+N63+P63+R63+T63</f>
        <v>338165.38</v>
      </c>
      <c r="E63" s="76">
        <f t="shared" ref="E63:E123" si="12">F63+G63+H63+I63+J63</f>
        <v>338165.38</v>
      </c>
      <c r="F63" s="94">
        <v>116727.32</v>
      </c>
      <c r="G63" s="101"/>
      <c r="H63" s="100">
        <v>221438.06</v>
      </c>
      <c r="I63" s="104"/>
      <c r="J63" s="102"/>
      <c r="K63" s="96"/>
      <c r="L63" s="96"/>
      <c r="M63" s="22"/>
      <c r="N63" s="22"/>
      <c r="O63" s="22"/>
      <c r="P63" s="22"/>
      <c r="Q63" s="22"/>
      <c r="R63" s="96"/>
      <c r="S63" s="22"/>
      <c r="T63" s="22"/>
    </row>
    <row r="64" spans="1:20" s="6" customFormat="1" ht="17.100000000000001" customHeight="1" x14ac:dyDescent="0.2">
      <c r="A64" s="13">
        <v>47</v>
      </c>
      <c r="B64" s="74">
        <v>2</v>
      </c>
      <c r="C64" s="80" t="s">
        <v>211</v>
      </c>
      <c r="D64" s="76">
        <f t="shared" si="11"/>
        <v>732416.52</v>
      </c>
      <c r="E64" s="76">
        <f t="shared" si="12"/>
        <v>76120.09</v>
      </c>
      <c r="F64" s="94">
        <v>76120.09</v>
      </c>
      <c r="G64" s="101"/>
      <c r="H64" s="96"/>
      <c r="I64" s="88"/>
      <c r="J64" s="102"/>
      <c r="K64" s="96">
        <v>272</v>
      </c>
      <c r="L64" s="96">
        <v>572238.13</v>
      </c>
      <c r="M64" s="22"/>
      <c r="N64" s="22"/>
      <c r="O64" s="22"/>
      <c r="P64" s="22"/>
      <c r="Q64" s="87">
        <v>25.78</v>
      </c>
      <c r="R64" s="22">
        <v>12219.92</v>
      </c>
      <c r="S64" s="87">
        <v>55.45</v>
      </c>
      <c r="T64" s="22">
        <v>71838.38</v>
      </c>
    </row>
    <row r="65" spans="1:20" s="6" customFormat="1" ht="17.100000000000001" customHeight="1" x14ac:dyDescent="0.2">
      <c r="A65" s="13">
        <v>48</v>
      </c>
      <c r="B65" s="74">
        <v>3</v>
      </c>
      <c r="C65" s="80" t="s">
        <v>35</v>
      </c>
      <c r="D65" s="76">
        <f t="shared" si="11"/>
        <v>871926.33</v>
      </c>
      <c r="E65" s="76">
        <f t="shared" si="12"/>
        <v>871926.33</v>
      </c>
      <c r="F65" s="94">
        <v>871926.33</v>
      </c>
      <c r="G65" s="101"/>
      <c r="H65" s="96"/>
      <c r="I65" s="97"/>
      <c r="J65" s="102"/>
      <c r="K65" s="96"/>
      <c r="L65" s="96"/>
      <c r="M65" s="22"/>
      <c r="N65" s="22"/>
      <c r="O65" s="22"/>
      <c r="P65" s="22"/>
      <c r="Q65" s="22"/>
      <c r="R65" s="96"/>
      <c r="S65" s="22"/>
      <c r="T65" s="22"/>
    </row>
    <row r="66" spans="1:20" s="6" customFormat="1" ht="17.100000000000001" customHeight="1" x14ac:dyDescent="0.2">
      <c r="A66" s="13">
        <v>49</v>
      </c>
      <c r="B66" s="74">
        <v>4</v>
      </c>
      <c r="C66" s="80" t="s">
        <v>15</v>
      </c>
      <c r="D66" s="76">
        <f t="shared" si="11"/>
        <v>871926.33</v>
      </c>
      <c r="E66" s="76">
        <f t="shared" si="12"/>
        <v>871926.33</v>
      </c>
      <c r="F66" s="94">
        <v>871926.33</v>
      </c>
      <c r="G66" s="101"/>
      <c r="H66" s="100"/>
      <c r="I66" s="88"/>
      <c r="J66" s="102"/>
      <c r="K66" s="96"/>
      <c r="L66" s="96"/>
      <c r="M66" s="22"/>
      <c r="N66" s="22"/>
      <c r="O66" s="22"/>
      <c r="P66" s="22"/>
      <c r="Q66" s="22"/>
      <c r="R66" s="96"/>
      <c r="S66" s="22"/>
      <c r="T66" s="22"/>
    </row>
    <row r="67" spans="1:20" s="6" customFormat="1" ht="17.100000000000001" customHeight="1" x14ac:dyDescent="0.2">
      <c r="A67" s="13">
        <v>50</v>
      </c>
      <c r="B67" s="74">
        <v>5</v>
      </c>
      <c r="C67" s="80" t="s">
        <v>212</v>
      </c>
      <c r="D67" s="76">
        <f t="shared" si="11"/>
        <v>701921.51</v>
      </c>
      <c r="E67" s="76">
        <f t="shared" si="12"/>
        <v>447200.52</v>
      </c>
      <c r="F67" s="94">
        <v>140219.71</v>
      </c>
      <c r="G67" s="101">
        <v>182338.53</v>
      </c>
      <c r="H67" s="100"/>
      <c r="I67" s="88"/>
      <c r="J67" s="102">
        <v>124642.28</v>
      </c>
      <c r="K67" s="96"/>
      <c r="L67" s="96"/>
      <c r="M67" s="22"/>
      <c r="N67" s="22"/>
      <c r="O67" s="22"/>
      <c r="P67" s="22"/>
      <c r="Q67" s="22">
        <v>110</v>
      </c>
      <c r="R67" s="96">
        <v>101207.05</v>
      </c>
      <c r="S67" s="22">
        <v>114.04</v>
      </c>
      <c r="T67" s="22">
        <v>153513.94</v>
      </c>
    </row>
    <row r="68" spans="1:20" s="6" customFormat="1" ht="17.100000000000001" customHeight="1" x14ac:dyDescent="0.2">
      <c r="A68" s="13">
        <v>51</v>
      </c>
      <c r="B68" s="74">
        <v>6</v>
      </c>
      <c r="C68" s="80" t="s">
        <v>213</v>
      </c>
      <c r="D68" s="76">
        <f t="shared" si="11"/>
        <v>515476.93000000005</v>
      </c>
      <c r="E68" s="76">
        <f t="shared" si="12"/>
        <v>264353.76</v>
      </c>
      <c r="F68" s="76">
        <v>138976.20000000001</v>
      </c>
      <c r="G68" s="76">
        <v>117793.07</v>
      </c>
      <c r="H68" s="89"/>
      <c r="I68" s="76"/>
      <c r="J68" s="89">
        <v>7584.49</v>
      </c>
      <c r="K68" s="89"/>
      <c r="L68" s="89"/>
      <c r="M68" s="89"/>
      <c r="N68" s="89"/>
      <c r="O68" s="89"/>
      <c r="P68" s="89"/>
      <c r="Q68" s="76">
        <v>99.2</v>
      </c>
      <c r="R68" s="89">
        <v>110452.39</v>
      </c>
      <c r="S68" s="76">
        <v>103.93</v>
      </c>
      <c r="T68" s="89">
        <v>140670.78</v>
      </c>
    </row>
    <row r="69" spans="1:20" s="6" customFormat="1" ht="17.100000000000001" customHeight="1" x14ac:dyDescent="0.2">
      <c r="A69" s="13">
        <v>52</v>
      </c>
      <c r="B69" s="74">
        <v>7</v>
      </c>
      <c r="C69" s="80" t="s">
        <v>16</v>
      </c>
      <c r="D69" s="76">
        <f t="shared" si="11"/>
        <v>133483.62</v>
      </c>
      <c r="E69" s="76">
        <f t="shared" si="12"/>
        <v>0</v>
      </c>
      <c r="F69" s="77"/>
      <c r="G69" s="77"/>
      <c r="H69" s="21"/>
      <c r="I69" s="79"/>
      <c r="J69" s="21"/>
      <c r="K69" s="21"/>
      <c r="L69" s="21"/>
      <c r="M69" s="21"/>
      <c r="N69" s="21"/>
      <c r="O69" s="21"/>
      <c r="P69" s="21"/>
      <c r="Q69" s="21"/>
      <c r="R69" s="21"/>
      <c r="S69" s="21">
        <v>72.959999999999994</v>
      </c>
      <c r="T69" s="21">
        <v>133483.62</v>
      </c>
    </row>
    <row r="70" spans="1:20" s="6" customFormat="1" ht="17.100000000000001" customHeight="1" x14ac:dyDescent="0.2">
      <c r="A70" s="13">
        <v>53</v>
      </c>
      <c r="B70" s="74">
        <v>8</v>
      </c>
      <c r="C70" s="80" t="s">
        <v>214</v>
      </c>
      <c r="D70" s="76">
        <f t="shared" si="11"/>
        <v>1098713.7999999998</v>
      </c>
      <c r="E70" s="76">
        <f t="shared" si="12"/>
        <v>68559.199999999997</v>
      </c>
      <c r="F70" s="77">
        <v>68559.199999999997</v>
      </c>
      <c r="G70" s="77"/>
      <c r="H70" s="21"/>
      <c r="I70" s="78"/>
      <c r="J70" s="21"/>
      <c r="K70" s="21">
        <v>324.61</v>
      </c>
      <c r="L70" s="21">
        <v>843066.59</v>
      </c>
      <c r="M70" s="21"/>
      <c r="N70" s="21"/>
      <c r="O70" s="21"/>
      <c r="P70" s="21"/>
      <c r="Q70" s="21">
        <v>70</v>
      </c>
      <c r="R70" s="21">
        <v>87003.07</v>
      </c>
      <c r="S70" s="21">
        <v>61.05</v>
      </c>
      <c r="T70" s="21">
        <v>100084.94</v>
      </c>
    </row>
    <row r="71" spans="1:20" s="6" customFormat="1" ht="17.100000000000001" customHeight="1" x14ac:dyDescent="0.2">
      <c r="A71" s="13">
        <v>54</v>
      </c>
      <c r="B71" s="74">
        <v>9</v>
      </c>
      <c r="C71" s="80" t="s">
        <v>215</v>
      </c>
      <c r="D71" s="76">
        <f t="shared" si="11"/>
        <v>9775343.5800000001</v>
      </c>
      <c r="E71" s="76">
        <f t="shared" si="12"/>
        <v>0</v>
      </c>
      <c r="F71" s="77"/>
      <c r="G71" s="77"/>
      <c r="H71" s="21"/>
      <c r="I71" s="79"/>
      <c r="J71" s="21"/>
      <c r="K71" s="21"/>
      <c r="L71" s="21"/>
      <c r="M71" s="21">
        <v>7</v>
      </c>
      <c r="N71" s="21">
        <v>9775343.5800000001</v>
      </c>
      <c r="O71" s="21"/>
      <c r="P71" s="21"/>
      <c r="Q71" s="21"/>
      <c r="R71" s="21"/>
      <c r="S71" s="21"/>
      <c r="T71" s="21"/>
    </row>
    <row r="72" spans="1:20" s="6" customFormat="1" ht="17.100000000000001" customHeight="1" x14ac:dyDescent="0.2">
      <c r="A72" s="13">
        <v>55</v>
      </c>
      <c r="B72" s="74">
        <v>10</v>
      </c>
      <c r="C72" s="80" t="s">
        <v>216</v>
      </c>
      <c r="D72" s="76">
        <f t="shared" si="11"/>
        <v>11166767.880000001</v>
      </c>
      <c r="E72" s="76">
        <f t="shared" si="12"/>
        <v>0</v>
      </c>
      <c r="F72" s="77"/>
      <c r="G72" s="77"/>
      <c r="H72" s="21"/>
      <c r="I72" s="79"/>
      <c r="J72" s="21"/>
      <c r="K72" s="21"/>
      <c r="L72" s="21"/>
      <c r="M72" s="21">
        <v>8</v>
      </c>
      <c r="N72" s="21">
        <v>11166767.880000001</v>
      </c>
      <c r="O72" s="21"/>
      <c r="P72" s="21"/>
      <c r="Q72" s="21"/>
      <c r="R72" s="21"/>
      <c r="S72" s="21"/>
      <c r="T72" s="21"/>
    </row>
    <row r="73" spans="1:20" s="6" customFormat="1" ht="17.100000000000001" customHeight="1" x14ac:dyDescent="0.2">
      <c r="A73" s="13">
        <v>56</v>
      </c>
      <c r="B73" s="74">
        <v>11</v>
      </c>
      <c r="C73" s="80" t="s">
        <v>217</v>
      </c>
      <c r="D73" s="76">
        <f t="shared" si="11"/>
        <v>4018170.47</v>
      </c>
      <c r="E73" s="76">
        <f t="shared" si="12"/>
        <v>0</v>
      </c>
      <c r="F73" s="77"/>
      <c r="G73" s="77"/>
      <c r="H73" s="21"/>
      <c r="I73" s="79"/>
      <c r="J73" s="21"/>
      <c r="K73" s="21"/>
      <c r="L73" s="21"/>
      <c r="M73" s="21">
        <v>2</v>
      </c>
      <c r="N73" s="21">
        <v>4018170.47</v>
      </c>
      <c r="O73" s="21"/>
      <c r="P73" s="21"/>
      <c r="Q73" s="21"/>
      <c r="R73" s="21"/>
      <c r="S73" s="21"/>
      <c r="T73" s="21"/>
    </row>
    <row r="74" spans="1:20" s="6" customFormat="1" ht="17.100000000000001" customHeight="1" x14ac:dyDescent="0.2">
      <c r="A74" s="13">
        <v>57</v>
      </c>
      <c r="B74" s="74">
        <v>12</v>
      </c>
      <c r="C74" s="80" t="s">
        <v>218</v>
      </c>
      <c r="D74" s="76">
        <f t="shared" si="11"/>
        <v>4584485.71</v>
      </c>
      <c r="E74" s="76">
        <f t="shared" si="12"/>
        <v>1225333.9500000002</v>
      </c>
      <c r="F74" s="105">
        <v>678032.52</v>
      </c>
      <c r="G74" s="106">
        <v>547301.43000000005</v>
      </c>
      <c r="H74" s="107"/>
      <c r="I74" s="97"/>
      <c r="J74" s="96"/>
      <c r="K74" s="87">
        <v>1103.4000000000001</v>
      </c>
      <c r="L74" s="96">
        <v>3001772.06</v>
      </c>
      <c r="M74" s="22"/>
      <c r="N74" s="22"/>
      <c r="O74" s="22"/>
      <c r="P74" s="22"/>
      <c r="Q74" s="22">
        <v>98.01</v>
      </c>
      <c r="R74" s="22">
        <v>121147.97</v>
      </c>
      <c r="S74" s="22">
        <v>128.9</v>
      </c>
      <c r="T74" s="22">
        <v>236231.73</v>
      </c>
    </row>
    <row r="75" spans="1:20" s="6" customFormat="1" ht="17.100000000000001" customHeight="1" x14ac:dyDescent="0.2">
      <c r="A75" s="13">
        <v>58</v>
      </c>
      <c r="B75" s="74">
        <v>13</v>
      </c>
      <c r="C75" s="80" t="s">
        <v>41</v>
      </c>
      <c r="D75" s="76">
        <f t="shared" si="11"/>
        <v>779580.42</v>
      </c>
      <c r="E75" s="76">
        <f t="shared" si="12"/>
        <v>779580.42</v>
      </c>
      <c r="F75" s="94">
        <v>779580.42</v>
      </c>
      <c r="G75" s="101"/>
      <c r="H75" s="100"/>
      <c r="I75" s="88"/>
      <c r="J75" s="102"/>
      <c r="K75" s="87"/>
      <c r="L75" s="96"/>
      <c r="M75" s="22"/>
      <c r="N75" s="22"/>
      <c r="O75" s="22"/>
      <c r="P75" s="22"/>
      <c r="Q75" s="87"/>
      <c r="R75" s="22"/>
      <c r="S75" s="87"/>
      <c r="T75" s="22"/>
    </row>
    <row r="76" spans="1:20" s="6" customFormat="1" ht="17.100000000000001" customHeight="1" x14ac:dyDescent="0.2">
      <c r="A76" s="13">
        <v>59</v>
      </c>
      <c r="B76" s="74">
        <v>14</v>
      </c>
      <c r="C76" s="80" t="s">
        <v>219</v>
      </c>
      <c r="D76" s="76">
        <f t="shared" si="11"/>
        <v>1648627.27</v>
      </c>
      <c r="E76" s="76">
        <f t="shared" si="12"/>
        <v>1648627.27</v>
      </c>
      <c r="F76" s="76">
        <v>669776.04</v>
      </c>
      <c r="G76" s="76">
        <v>238044.33</v>
      </c>
      <c r="H76" s="89">
        <v>740806.9</v>
      </c>
      <c r="I76" s="76"/>
      <c r="J76" s="89"/>
      <c r="K76" s="89"/>
      <c r="L76" s="89"/>
      <c r="M76" s="89"/>
      <c r="N76" s="89"/>
      <c r="O76" s="89"/>
      <c r="P76" s="89"/>
      <c r="Q76" s="76"/>
      <c r="R76" s="89"/>
      <c r="S76" s="76"/>
      <c r="T76" s="89"/>
    </row>
    <row r="77" spans="1:20" s="9" customFormat="1" ht="17.100000000000001" customHeight="1" x14ac:dyDescent="0.2">
      <c r="A77" s="13">
        <v>60</v>
      </c>
      <c r="B77" s="74">
        <v>15</v>
      </c>
      <c r="C77" s="80" t="s">
        <v>42</v>
      </c>
      <c r="D77" s="76">
        <f t="shared" si="11"/>
        <v>352521.75</v>
      </c>
      <c r="E77" s="76">
        <f t="shared" si="12"/>
        <v>352521.75</v>
      </c>
      <c r="F77" s="77">
        <v>352521.75</v>
      </c>
      <c r="G77" s="77"/>
      <c r="H77" s="21"/>
      <c r="I77" s="7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s="9" customFormat="1" ht="17.100000000000001" customHeight="1" x14ac:dyDescent="0.2">
      <c r="A78" s="13">
        <v>61</v>
      </c>
      <c r="B78" s="74">
        <v>16</v>
      </c>
      <c r="C78" s="80" t="s">
        <v>43</v>
      </c>
      <c r="D78" s="76">
        <f t="shared" si="11"/>
        <v>665984.61</v>
      </c>
      <c r="E78" s="76">
        <f t="shared" si="12"/>
        <v>665984.61</v>
      </c>
      <c r="F78" s="77">
        <v>665984.61</v>
      </c>
      <c r="G78" s="77"/>
      <c r="H78" s="21"/>
      <c r="I78" s="7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s="9" customFormat="1" ht="17.100000000000001" customHeight="1" x14ac:dyDescent="0.2">
      <c r="A79" s="13">
        <v>62</v>
      </c>
      <c r="B79" s="74">
        <v>17</v>
      </c>
      <c r="C79" s="80" t="s">
        <v>220</v>
      </c>
      <c r="D79" s="76">
        <f t="shared" si="11"/>
        <v>1580333.95</v>
      </c>
      <c r="E79" s="76">
        <f t="shared" si="12"/>
        <v>0</v>
      </c>
      <c r="F79" s="77"/>
      <c r="G79" s="77"/>
      <c r="H79" s="21"/>
      <c r="I79" s="78"/>
      <c r="J79" s="21"/>
      <c r="K79" s="21">
        <v>515.99</v>
      </c>
      <c r="L79" s="21">
        <v>1268569.43</v>
      </c>
      <c r="M79" s="21"/>
      <c r="N79" s="21"/>
      <c r="O79" s="21"/>
      <c r="P79" s="21"/>
      <c r="Q79" s="21">
        <v>93.03</v>
      </c>
      <c r="R79" s="21">
        <v>115628.83</v>
      </c>
      <c r="S79" s="21">
        <v>136.74</v>
      </c>
      <c r="T79" s="21">
        <v>196135.69</v>
      </c>
    </row>
    <row r="80" spans="1:20" s="9" customFormat="1" ht="17.100000000000001" customHeight="1" x14ac:dyDescent="0.2">
      <c r="A80" s="13">
        <v>63</v>
      </c>
      <c r="B80" s="74">
        <v>18</v>
      </c>
      <c r="C80" s="80" t="s">
        <v>44</v>
      </c>
      <c r="D80" s="76">
        <f t="shared" si="11"/>
        <v>976300.95</v>
      </c>
      <c r="E80" s="76">
        <f t="shared" si="12"/>
        <v>976300.95</v>
      </c>
      <c r="F80" s="77">
        <v>976300.95</v>
      </c>
      <c r="G80" s="77"/>
      <c r="H80" s="21"/>
      <c r="I80" s="7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s="9" customFormat="1" ht="17.100000000000001" customHeight="1" x14ac:dyDescent="0.2">
      <c r="A81" s="13">
        <v>64</v>
      </c>
      <c r="B81" s="74">
        <v>19</v>
      </c>
      <c r="C81" s="80" t="s">
        <v>221</v>
      </c>
      <c r="D81" s="76">
        <f t="shared" si="11"/>
        <v>626385.23</v>
      </c>
      <c r="E81" s="76">
        <f t="shared" si="12"/>
        <v>626385.23</v>
      </c>
      <c r="F81" s="77">
        <v>626385.23</v>
      </c>
      <c r="G81" s="77"/>
      <c r="H81" s="21"/>
      <c r="I81" s="7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s="9" customFormat="1" ht="17.100000000000001" customHeight="1" x14ac:dyDescent="0.2">
      <c r="A82" s="13">
        <v>65</v>
      </c>
      <c r="B82" s="74">
        <v>20</v>
      </c>
      <c r="C82" s="80" t="s">
        <v>46</v>
      </c>
      <c r="D82" s="76">
        <f t="shared" si="11"/>
        <v>329409.74</v>
      </c>
      <c r="E82" s="76">
        <f t="shared" si="12"/>
        <v>329409.74</v>
      </c>
      <c r="F82" s="77">
        <v>329409.74</v>
      </c>
      <c r="G82" s="77"/>
      <c r="H82" s="21"/>
      <c r="I82" s="7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s="9" customFormat="1" ht="17.100000000000001" customHeight="1" x14ac:dyDescent="0.2">
      <c r="A83" s="13">
        <v>66</v>
      </c>
      <c r="B83" s="74">
        <v>21</v>
      </c>
      <c r="C83" s="80" t="s">
        <v>99</v>
      </c>
      <c r="D83" s="76">
        <f t="shared" si="11"/>
        <v>2024961.28</v>
      </c>
      <c r="E83" s="76">
        <f t="shared" si="12"/>
        <v>1617721.84</v>
      </c>
      <c r="F83" s="77">
        <v>411134.64</v>
      </c>
      <c r="G83" s="77">
        <v>533191.52</v>
      </c>
      <c r="H83" s="21">
        <v>673395.68</v>
      </c>
      <c r="I83" s="78"/>
      <c r="J83" s="21"/>
      <c r="K83" s="21"/>
      <c r="L83" s="21"/>
      <c r="M83" s="21"/>
      <c r="N83" s="21"/>
      <c r="O83" s="21">
        <v>140</v>
      </c>
      <c r="P83" s="21">
        <v>300697.37</v>
      </c>
      <c r="Q83" s="21"/>
      <c r="R83" s="21"/>
      <c r="S83" s="21">
        <v>117.9</v>
      </c>
      <c r="T83" s="21">
        <v>106542.07</v>
      </c>
    </row>
    <row r="84" spans="1:20" s="9" customFormat="1" ht="17.100000000000001" customHeight="1" x14ac:dyDescent="0.2">
      <c r="A84" s="13">
        <v>67</v>
      </c>
      <c r="B84" s="74">
        <v>22</v>
      </c>
      <c r="C84" s="80" t="s">
        <v>222</v>
      </c>
      <c r="D84" s="76">
        <f t="shared" si="11"/>
        <v>1682646.64</v>
      </c>
      <c r="E84" s="76">
        <f t="shared" si="12"/>
        <v>1444566.21</v>
      </c>
      <c r="F84" s="77">
        <v>494270.57</v>
      </c>
      <c r="G84" s="77"/>
      <c r="H84" s="21">
        <v>950295.64</v>
      </c>
      <c r="I84" s="78"/>
      <c r="J84" s="21"/>
      <c r="K84" s="21"/>
      <c r="L84" s="21"/>
      <c r="M84" s="21"/>
      <c r="N84" s="21"/>
      <c r="O84" s="21"/>
      <c r="P84" s="21"/>
      <c r="Q84" s="21">
        <v>102.23</v>
      </c>
      <c r="R84" s="21">
        <v>124461.49</v>
      </c>
      <c r="S84" s="21">
        <v>140</v>
      </c>
      <c r="T84" s="21">
        <v>113618.94</v>
      </c>
    </row>
    <row r="85" spans="1:20" s="9" customFormat="1" ht="17.100000000000001" customHeight="1" x14ac:dyDescent="0.2">
      <c r="A85" s="13">
        <v>68</v>
      </c>
      <c r="B85" s="74">
        <v>23</v>
      </c>
      <c r="C85" s="80" t="s">
        <v>223</v>
      </c>
      <c r="D85" s="76">
        <f t="shared" si="11"/>
        <v>1256273.6099999999</v>
      </c>
      <c r="E85" s="76">
        <f t="shared" si="12"/>
        <v>1256273.6099999999</v>
      </c>
      <c r="F85" s="77"/>
      <c r="G85" s="77">
        <v>581330.68999999994</v>
      </c>
      <c r="H85" s="21">
        <v>288372.37</v>
      </c>
      <c r="I85" s="78"/>
      <c r="J85" s="21">
        <v>386570.55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s="9" customFormat="1" ht="17.100000000000001" customHeight="1" x14ac:dyDescent="0.2">
      <c r="A86" s="13">
        <v>69</v>
      </c>
      <c r="B86" s="74">
        <v>24</v>
      </c>
      <c r="C86" s="80" t="s">
        <v>224</v>
      </c>
      <c r="D86" s="76">
        <f t="shared" si="11"/>
        <v>846894.70000000007</v>
      </c>
      <c r="E86" s="76">
        <f t="shared" si="12"/>
        <v>615311.80000000005</v>
      </c>
      <c r="F86" s="77"/>
      <c r="G86" s="77"/>
      <c r="H86" s="21">
        <v>444922.78</v>
      </c>
      <c r="I86" s="78"/>
      <c r="J86" s="21">
        <v>170389.02</v>
      </c>
      <c r="K86" s="21"/>
      <c r="L86" s="21"/>
      <c r="M86" s="21"/>
      <c r="N86" s="21"/>
      <c r="O86" s="21">
        <v>110</v>
      </c>
      <c r="P86" s="21">
        <v>231582.9</v>
      </c>
      <c r="Q86" s="21"/>
      <c r="R86" s="21"/>
      <c r="S86" s="21"/>
      <c r="T86" s="21"/>
    </row>
    <row r="87" spans="1:20" s="9" customFormat="1" ht="17.100000000000001" customHeight="1" x14ac:dyDescent="0.2">
      <c r="A87" s="13">
        <v>70</v>
      </c>
      <c r="B87" s="74">
        <v>25</v>
      </c>
      <c r="C87" s="80" t="s">
        <v>225</v>
      </c>
      <c r="D87" s="76">
        <f t="shared" si="11"/>
        <v>752109.72</v>
      </c>
      <c r="E87" s="76">
        <f t="shared" si="12"/>
        <v>584313.44999999995</v>
      </c>
      <c r="F87" s="77">
        <v>317524.28000000003</v>
      </c>
      <c r="G87" s="77"/>
      <c r="H87" s="21">
        <v>266789.17</v>
      </c>
      <c r="I87" s="78"/>
      <c r="J87" s="21"/>
      <c r="K87" s="21"/>
      <c r="L87" s="21"/>
      <c r="M87" s="21"/>
      <c r="N87" s="21"/>
      <c r="O87" s="21"/>
      <c r="P87" s="21"/>
      <c r="Q87" s="21">
        <v>72.09</v>
      </c>
      <c r="R87" s="21">
        <v>85000.75</v>
      </c>
      <c r="S87" s="21">
        <v>44.38</v>
      </c>
      <c r="T87" s="21">
        <v>82795.520000000004</v>
      </c>
    </row>
    <row r="88" spans="1:20" s="9" customFormat="1" ht="17.100000000000001" customHeight="1" x14ac:dyDescent="0.2">
      <c r="A88" s="13">
        <v>71</v>
      </c>
      <c r="B88" s="74">
        <v>26</v>
      </c>
      <c r="C88" s="80" t="s">
        <v>101</v>
      </c>
      <c r="D88" s="76">
        <f t="shared" si="11"/>
        <v>366722.62999999995</v>
      </c>
      <c r="E88" s="76">
        <f t="shared" si="12"/>
        <v>280708.99</v>
      </c>
      <c r="F88" s="77">
        <v>280708.99</v>
      </c>
      <c r="G88" s="77"/>
      <c r="H88" s="21"/>
      <c r="I88" s="78"/>
      <c r="J88" s="21"/>
      <c r="K88" s="21"/>
      <c r="L88" s="21"/>
      <c r="M88" s="21"/>
      <c r="N88" s="21"/>
      <c r="O88" s="21"/>
      <c r="P88" s="21"/>
      <c r="Q88" s="21">
        <v>54.62</v>
      </c>
      <c r="R88" s="21">
        <v>37026.839999999997</v>
      </c>
      <c r="S88" s="21">
        <v>45.96</v>
      </c>
      <c r="T88" s="21">
        <v>48986.8</v>
      </c>
    </row>
    <row r="89" spans="1:20" s="9" customFormat="1" ht="17.100000000000001" customHeight="1" x14ac:dyDescent="0.2">
      <c r="A89" s="13">
        <v>72</v>
      </c>
      <c r="B89" s="74">
        <v>27</v>
      </c>
      <c r="C89" s="80" t="s">
        <v>226</v>
      </c>
      <c r="D89" s="76">
        <f t="shared" si="11"/>
        <v>808508.58</v>
      </c>
      <c r="E89" s="76">
        <f t="shared" si="12"/>
        <v>589506.48</v>
      </c>
      <c r="F89" s="77">
        <v>296452.94</v>
      </c>
      <c r="G89" s="77">
        <v>293053.53999999998</v>
      </c>
      <c r="H89" s="21"/>
      <c r="I89" s="78"/>
      <c r="J89" s="21"/>
      <c r="K89" s="21"/>
      <c r="L89" s="21"/>
      <c r="M89" s="21"/>
      <c r="N89" s="21"/>
      <c r="O89" s="21"/>
      <c r="P89" s="21"/>
      <c r="Q89" s="21">
        <v>52.59</v>
      </c>
      <c r="R89" s="21">
        <v>60280.13</v>
      </c>
      <c r="S89" s="21">
        <v>85.07</v>
      </c>
      <c r="T89" s="21">
        <v>158721.97</v>
      </c>
    </row>
    <row r="90" spans="1:20" s="9" customFormat="1" ht="17.100000000000001" customHeight="1" x14ac:dyDescent="0.2">
      <c r="A90" s="13">
        <v>73</v>
      </c>
      <c r="B90" s="74">
        <v>28</v>
      </c>
      <c r="C90" s="80" t="s">
        <v>227</v>
      </c>
      <c r="D90" s="76">
        <f t="shared" si="11"/>
        <v>3638695.6100000003</v>
      </c>
      <c r="E90" s="76">
        <f t="shared" si="12"/>
        <v>813418.17999999993</v>
      </c>
      <c r="F90" s="77">
        <v>523679.18</v>
      </c>
      <c r="G90" s="77">
        <v>289739</v>
      </c>
      <c r="H90" s="21"/>
      <c r="I90" s="78"/>
      <c r="J90" s="21"/>
      <c r="K90" s="21">
        <v>897</v>
      </c>
      <c r="L90" s="21">
        <v>2444383.64</v>
      </c>
      <c r="M90" s="21"/>
      <c r="N90" s="21"/>
      <c r="O90" s="21"/>
      <c r="P90" s="21"/>
      <c r="Q90" s="21">
        <v>140.6</v>
      </c>
      <c r="R90" s="21">
        <v>174006.14</v>
      </c>
      <c r="S90" s="21">
        <v>117.04</v>
      </c>
      <c r="T90" s="21">
        <v>206887.65</v>
      </c>
    </row>
    <row r="91" spans="1:20" s="9" customFormat="1" ht="17.100000000000001" customHeight="1" x14ac:dyDescent="0.2">
      <c r="A91" s="13">
        <v>74</v>
      </c>
      <c r="B91" s="74">
        <v>29</v>
      </c>
      <c r="C91" s="80" t="s">
        <v>228</v>
      </c>
      <c r="D91" s="76">
        <f t="shared" si="11"/>
        <v>1147568.1200000001</v>
      </c>
      <c r="E91" s="76">
        <f t="shared" si="12"/>
        <v>771677.03</v>
      </c>
      <c r="F91" s="77">
        <v>580417.16</v>
      </c>
      <c r="G91" s="77">
        <v>191259.87</v>
      </c>
      <c r="H91" s="21"/>
      <c r="I91" s="78"/>
      <c r="J91" s="21"/>
      <c r="K91" s="21"/>
      <c r="L91" s="21"/>
      <c r="M91" s="21"/>
      <c r="N91" s="21"/>
      <c r="O91" s="21"/>
      <c r="P91" s="21"/>
      <c r="Q91" s="21">
        <v>127.73</v>
      </c>
      <c r="R91" s="21">
        <v>158316.98000000001</v>
      </c>
      <c r="S91" s="21">
        <v>116.61</v>
      </c>
      <c r="T91" s="21">
        <v>217574.11</v>
      </c>
    </row>
    <row r="92" spans="1:20" s="9" customFormat="1" ht="17.100000000000001" customHeight="1" x14ac:dyDescent="0.2">
      <c r="A92" s="13">
        <v>75</v>
      </c>
      <c r="B92" s="74">
        <v>30</v>
      </c>
      <c r="C92" s="80" t="s">
        <v>105</v>
      </c>
      <c r="D92" s="76">
        <f t="shared" si="11"/>
        <v>1415779.62</v>
      </c>
      <c r="E92" s="76">
        <f t="shared" si="12"/>
        <v>0</v>
      </c>
      <c r="F92" s="77"/>
      <c r="G92" s="77"/>
      <c r="H92" s="21"/>
      <c r="I92" s="78"/>
      <c r="J92" s="21"/>
      <c r="K92" s="21">
        <v>529.85</v>
      </c>
      <c r="L92" s="21">
        <v>1415779.62</v>
      </c>
      <c r="M92" s="21"/>
      <c r="N92" s="21"/>
      <c r="O92" s="21"/>
      <c r="P92" s="21"/>
      <c r="Q92" s="21"/>
      <c r="R92" s="21"/>
      <c r="S92" s="21"/>
      <c r="T92" s="21"/>
    </row>
    <row r="93" spans="1:20" s="6" customFormat="1" ht="17.100000000000001" customHeight="1" x14ac:dyDescent="0.2">
      <c r="A93" s="13">
        <v>76</v>
      </c>
      <c r="B93" s="74">
        <v>31</v>
      </c>
      <c r="C93" s="80" t="s">
        <v>229</v>
      </c>
      <c r="D93" s="76">
        <f t="shared" si="11"/>
        <v>677455.48</v>
      </c>
      <c r="E93" s="76">
        <f t="shared" si="12"/>
        <v>677455.48</v>
      </c>
      <c r="F93" s="77">
        <v>677455.48</v>
      </c>
      <c r="G93" s="77"/>
      <c r="H93" s="21"/>
      <c r="I93" s="78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s="6" customFormat="1" ht="17.100000000000001" customHeight="1" x14ac:dyDescent="0.2">
      <c r="A94" s="13">
        <v>77</v>
      </c>
      <c r="B94" s="74">
        <v>32</v>
      </c>
      <c r="C94" s="80" t="s">
        <v>230</v>
      </c>
      <c r="D94" s="76">
        <f t="shared" si="11"/>
        <v>819893.76000000001</v>
      </c>
      <c r="E94" s="76">
        <f t="shared" si="12"/>
        <v>819893.76000000001</v>
      </c>
      <c r="F94" s="77">
        <v>819893.76000000001</v>
      </c>
      <c r="G94" s="77"/>
      <c r="H94" s="21"/>
      <c r="I94" s="7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s="6" customFormat="1" ht="17.100000000000001" customHeight="1" x14ac:dyDescent="0.2">
      <c r="A95" s="13">
        <v>78</v>
      </c>
      <c r="B95" s="74">
        <v>33</v>
      </c>
      <c r="C95" s="108" t="s">
        <v>107</v>
      </c>
      <c r="D95" s="76">
        <f t="shared" si="11"/>
        <v>1303560.7600000002</v>
      </c>
      <c r="E95" s="76">
        <f t="shared" si="12"/>
        <v>358899.29000000004</v>
      </c>
      <c r="F95" s="77">
        <v>101110.88</v>
      </c>
      <c r="G95" s="77"/>
      <c r="H95" s="21">
        <v>257788.41</v>
      </c>
      <c r="I95" s="78"/>
      <c r="J95" s="21"/>
      <c r="K95" s="21">
        <v>360.1</v>
      </c>
      <c r="L95" s="21">
        <v>863296.56</v>
      </c>
      <c r="M95" s="21"/>
      <c r="N95" s="21"/>
      <c r="O95" s="21"/>
      <c r="P95" s="21"/>
      <c r="Q95" s="21">
        <v>46.08</v>
      </c>
      <c r="R95" s="21">
        <v>15654.37</v>
      </c>
      <c r="S95" s="21">
        <v>50.72</v>
      </c>
      <c r="T95" s="21">
        <v>65710.539999999994</v>
      </c>
    </row>
    <row r="96" spans="1:20" s="6" customFormat="1" ht="17.100000000000001" customHeight="1" x14ac:dyDescent="0.2">
      <c r="A96" s="13">
        <v>79</v>
      </c>
      <c r="B96" s="74">
        <v>34</v>
      </c>
      <c r="C96" s="108" t="s">
        <v>231</v>
      </c>
      <c r="D96" s="76">
        <f t="shared" si="11"/>
        <v>618693.28</v>
      </c>
      <c r="E96" s="76">
        <f t="shared" si="12"/>
        <v>618693.28</v>
      </c>
      <c r="F96" s="77">
        <v>618693.28</v>
      </c>
      <c r="G96" s="77"/>
      <c r="H96" s="21"/>
      <c r="I96" s="7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s="6" customFormat="1" ht="17.100000000000001" customHeight="1" x14ac:dyDescent="0.2">
      <c r="A97" s="13">
        <v>80</v>
      </c>
      <c r="B97" s="74">
        <v>35</v>
      </c>
      <c r="C97" s="108" t="s">
        <v>111</v>
      </c>
      <c r="D97" s="76">
        <f t="shared" si="11"/>
        <v>3051296.0500000003</v>
      </c>
      <c r="E97" s="76">
        <f t="shared" si="12"/>
        <v>443873.18</v>
      </c>
      <c r="F97" s="77">
        <v>443873.18</v>
      </c>
      <c r="G97" s="77"/>
      <c r="H97" s="21"/>
      <c r="I97" s="78"/>
      <c r="J97" s="21"/>
      <c r="K97" s="21">
        <v>926.9</v>
      </c>
      <c r="L97" s="21">
        <v>2359507.06</v>
      </c>
      <c r="M97" s="21"/>
      <c r="N97" s="21"/>
      <c r="O97" s="21"/>
      <c r="P97" s="21"/>
      <c r="Q97" s="21">
        <v>136.9</v>
      </c>
      <c r="R97" s="21">
        <v>95814.66</v>
      </c>
      <c r="S97" s="21">
        <v>120</v>
      </c>
      <c r="T97" s="21">
        <v>152101.15</v>
      </c>
    </row>
    <row r="98" spans="1:20" s="6" customFormat="1" ht="17.100000000000001" customHeight="1" x14ac:dyDescent="0.2">
      <c r="A98" s="13">
        <v>81</v>
      </c>
      <c r="B98" s="74">
        <v>36</v>
      </c>
      <c r="C98" s="108" t="s">
        <v>232</v>
      </c>
      <c r="D98" s="76">
        <f t="shared" si="11"/>
        <v>4022102.2</v>
      </c>
      <c r="E98" s="76">
        <f t="shared" si="12"/>
        <v>0</v>
      </c>
      <c r="F98" s="77"/>
      <c r="G98" s="77"/>
      <c r="H98" s="21"/>
      <c r="I98" s="78"/>
      <c r="J98" s="21"/>
      <c r="K98" s="21"/>
      <c r="L98" s="21"/>
      <c r="M98" s="21">
        <v>2</v>
      </c>
      <c r="N98" s="21">
        <v>4022102.2</v>
      </c>
      <c r="O98" s="21"/>
      <c r="P98" s="21"/>
      <c r="Q98" s="21"/>
      <c r="R98" s="21"/>
      <c r="S98" s="21"/>
      <c r="T98" s="21"/>
    </row>
    <row r="99" spans="1:20" s="9" customFormat="1" ht="17.100000000000001" customHeight="1" x14ac:dyDescent="0.2">
      <c r="A99" s="13">
        <v>82</v>
      </c>
      <c r="B99" s="74">
        <v>37</v>
      </c>
      <c r="C99" s="108" t="s">
        <v>233</v>
      </c>
      <c r="D99" s="76">
        <f t="shared" si="11"/>
        <v>509741.75</v>
      </c>
      <c r="E99" s="76">
        <f t="shared" si="12"/>
        <v>509741.75</v>
      </c>
      <c r="F99" s="77">
        <v>509741.75</v>
      </c>
      <c r="G99" s="77"/>
      <c r="H99" s="21"/>
      <c r="I99" s="7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s="9" customFormat="1" ht="17.100000000000001" customHeight="1" x14ac:dyDescent="0.2">
      <c r="A100" s="13">
        <v>83</v>
      </c>
      <c r="B100" s="74">
        <v>38</v>
      </c>
      <c r="C100" s="108" t="s">
        <v>114</v>
      </c>
      <c r="D100" s="76">
        <f t="shared" si="11"/>
        <v>724093.64</v>
      </c>
      <c r="E100" s="76">
        <f t="shared" si="12"/>
        <v>361497.18</v>
      </c>
      <c r="F100" s="77">
        <v>361497.18</v>
      </c>
      <c r="G100" s="77"/>
      <c r="H100" s="21"/>
      <c r="I100" s="78"/>
      <c r="J100" s="21"/>
      <c r="K100" s="21"/>
      <c r="L100" s="21"/>
      <c r="M100" s="21"/>
      <c r="N100" s="21"/>
      <c r="O100" s="21"/>
      <c r="P100" s="21"/>
      <c r="Q100" s="21">
        <v>103.18</v>
      </c>
      <c r="R100" s="21">
        <v>114468.55</v>
      </c>
      <c r="S100" s="21">
        <v>140</v>
      </c>
      <c r="T100" s="21">
        <v>248127.91</v>
      </c>
    </row>
    <row r="101" spans="1:20" s="9" customFormat="1" ht="17.100000000000001" customHeight="1" x14ac:dyDescent="0.2">
      <c r="A101" s="13">
        <v>84</v>
      </c>
      <c r="B101" s="74">
        <v>39</v>
      </c>
      <c r="C101" s="108" t="s">
        <v>234</v>
      </c>
      <c r="D101" s="76">
        <f t="shared" si="11"/>
        <v>2059483.53</v>
      </c>
      <c r="E101" s="76">
        <f t="shared" si="12"/>
        <v>118031.02</v>
      </c>
      <c r="F101" s="77">
        <v>118031.02</v>
      </c>
      <c r="G101" s="77"/>
      <c r="H101" s="21"/>
      <c r="I101" s="78"/>
      <c r="J101" s="21"/>
      <c r="K101" s="21">
        <v>617.94000000000005</v>
      </c>
      <c r="L101" s="21">
        <v>1651205.17</v>
      </c>
      <c r="M101" s="21"/>
      <c r="N101" s="21"/>
      <c r="O101" s="21"/>
      <c r="P101" s="21"/>
      <c r="Q101" s="21">
        <v>136.77000000000001</v>
      </c>
      <c r="R101" s="21">
        <v>166536.48000000001</v>
      </c>
      <c r="S101" s="21">
        <v>97.38</v>
      </c>
      <c r="T101" s="21">
        <v>123710.86</v>
      </c>
    </row>
    <row r="102" spans="1:20" s="9" customFormat="1" ht="17.100000000000001" customHeight="1" x14ac:dyDescent="0.2">
      <c r="A102" s="13">
        <v>85</v>
      </c>
      <c r="B102" s="74">
        <v>40</v>
      </c>
      <c r="C102" s="108" t="s">
        <v>115</v>
      </c>
      <c r="D102" s="76">
        <f t="shared" si="11"/>
        <v>731597.13</v>
      </c>
      <c r="E102" s="76">
        <f t="shared" si="12"/>
        <v>380944.93</v>
      </c>
      <c r="F102" s="77">
        <v>380944.93</v>
      </c>
      <c r="G102" s="77"/>
      <c r="H102" s="21"/>
      <c r="I102" s="78"/>
      <c r="J102" s="21"/>
      <c r="K102" s="21"/>
      <c r="L102" s="21"/>
      <c r="M102" s="21"/>
      <c r="N102" s="21"/>
      <c r="O102" s="21"/>
      <c r="P102" s="21"/>
      <c r="Q102" s="21">
        <v>101.19</v>
      </c>
      <c r="R102" s="21">
        <v>119420.78</v>
      </c>
      <c r="S102" s="21">
        <v>140</v>
      </c>
      <c r="T102" s="21">
        <v>231231.42</v>
      </c>
    </row>
    <row r="103" spans="1:20" s="9" customFormat="1" ht="17.100000000000001" customHeight="1" x14ac:dyDescent="0.2">
      <c r="A103" s="13">
        <v>86</v>
      </c>
      <c r="B103" s="74">
        <v>41</v>
      </c>
      <c r="C103" s="108" t="s">
        <v>235</v>
      </c>
      <c r="D103" s="76">
        <f t="shared" si="11"/>
        <v>716656.81</v>
      </c>
      <c r="E103" s="76">
        <f t="shared" si="12"/>
        <v>716656.81</v>
      </c>
      <c r="F103" s="77">
        <v>716656.81</v>
      </c>
      <c r="G103" s="77"/>
      <c r="H103" s="21"/>
      <c r="I103" s="78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s="9" customFormat="1" ht="17.100000000000001" customHeight="1" x14ac:dyDescent="0.2">
      <c r="A104" s="13">
        <v>87</v>
      </c>
      <c r="B104" s="74">
        <v>42</v>
      </c>
      <c r="C104" s="108" t="s">
        <v>117</v>
      </c>
      <c r="D104" s="76">
        <f t="shared" si="11"/>
        <v>338984.4</v>
      </c>
      <c r="E104" s="76">
        <f t="shared" si="12"/>
        <v>133493.32</v>
      </c>
      <c r="F104" s="77">
        <v>133493.32</v>
      </c>
      <c r="G104" s="77"/>
      <c r="H104" s="21"/>
      <c r="I104" s="78"/>
      <c r="J104" s="21"/>
      <c r="K104" s="21"/>
      <c r="L104" s="21"/>
      <c r="M104" s="21"/>
      <c r="N104" s="21"/>
      <c r="O104" s="21"/>
      <c r="P104" s="21"/>
      <c r="Q104" s="21">
        <v>64.099999999999994</v>
      </c>
      <c r="R104" s="21">
        <v>66829.679999999993</v>
      </c>
      <c r="S104" s="21">
        <v>84.5</v>
      </c>
      <c r="T104" s="21">
        <v>138661.4</v>
      </c>
    </row>
    <row r="105" spans="1:20" s="18" customFormat="1" ht="17.100000000000001" customHeight="1" x14ac:dyDescent="0.2">
      <c r="A105" s="13">
        <v>88</v>
      </c>
      <c r="B105" s="74">
        <v>43</v>
      </c>
      <c r="C105" s="80" t="s">
        <v>236</v>
      </c>
      <c r="D105" s="76">
        <f t="shared" si="11"/>
        <v>2511933.0299999998</v>
      </c>
      <c r="E105" s="76">
        <f t="shared" si="12"/>
        <v>1943277.17</v>
      </c>
      <c r="F105" s="77">
        <v>628189.30000000005</v>
      </c>
      <c r="G105" s="77">
        <v>292123.51</v>
      </c>
      <c r="H105" s="21">
        <v>972000.97</v>
      </c>
      <c r="I105" s="78"/>
      <c r="J105" s="21">
        <v>50963.39</v>
      </c>
      <c r="K105" s="21"/>
      <c r="L105" s="21"/>
      <c r="M105" s="21"/>
      <c r="N105" s="21"/>
      <c r="O105" s="21">
        <v>165</v>
      </c>
      <c r="P105" s="21">
        <v>317884.57</v>
      </c>
      <c r="Q105" s="21">
        <v>147.15</v>
      </c>
      <c r="R105" s="21">
        <v>72499.42</v>
      </c>
      <c r="S105" s="21">
        <v>117</v>
      </c>
      <c r="T105" s="21">
        <v>178271.87</v>
      </c>
    </row>
    <row r="106" spans="1:20" s="18" customFormat="1" ht="17.100000000000001" customHeight="1" x14ac:dyDescent="0.2">
      <c r="A106" s="13">
        <v>89</v>
      </c>
      <c r="B106" s="74">
        <v>44</v>
      </c>
      <c r="C106" s="80" t="s">
        <v>119</v>
      </c>
      <c r="D106" s="76">
        <f t="shared" si="11"/>
        <v>359571.31999999995</v>
      </c>
      <c r="E106" s="76">
        <f t="shared" si="12"/>
        <v>278721.21999999997</v>
      </c>
      <c r="F106" s="77">
        <v>278721.21999999997</v>
      </c>
      <c r="G106" s="77"/>
      <c r="H106" s="21"/>
      <c r="I106" s="78"/>
      <c r="J106" s="21"/>
      <c r="K106" s="21"/>
      <c r="L106" s="21"/>
      <c r="M106" s="21"/>
      <c r="N106" s="21"/>
      <c r="O106" s="21"/>
      <c r="P106" s="21"/>
      <c r="Q106" s="21">
        <v>90.43</v>
      </c>
      <c r="R106" s="21">
        <v>80850.100000000006</v>
      </c>
      <c r="S106" s="21"/>
      <c r="T106" s="21"/>
    </row>
    <row r="107" spans="1:20" s="18" customFormat="1" ht="17.100000000000001" customHeight="1" x14ac:dyDescent="0.2">
      <c r="A107" s="13">
        <v>90</v>
      </c>
      <c r="B107" s="74">
        <v>45</v>
      </c>
      <c r="C107" s="80" t="s">
        <v>237</v>
      </c>
      <c r="D107" s="76">
        <f t="shared" si="11"/>
        <v>263622.12</v>
      </c>
      <c r="E107" s="76">
        <f t="shared" si="12"/>
        <v>263622.12</v>
      </c>
      <c r="F107" s="77">
        <v>263622.12</v>
      </c>
      <c r="G107" s="77"/>
      <c r="H107" s="21"/>
      <c r="I107" s="78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s="18" customFormat="1" ht="17.100000000000001" customHeight="1" x14ac:dyDescent="0.2">
      <c r="A108" s="13">
        <v>91</v>
      </c>
      <c r="B108" s="74">
        <v>46</v>
      </c>
      <c r="C108" s="80" t="s">
        <v>238</v>
      </c>
      <c r="D108" s="76">
        <f t="shared" si="11"/>
        <v>467845.13</v>
      </c>
      <c r="E108" s="76">
        <f t="shared" si="12"/>
        <v>189830.51</v>
      </c>
      <c r="F108" s="94"/>
      <c r="G108" s="109">
        <v>189830.51</v>
      </c>
      <c r="H108" s="110"/>
      <c r="I108" s="97"/>
      <c r="J108" s="96"/>
      <c r="K108" s="100"/>
      <c r="L108" s="96"/>
      <c r="M108" s="22"/>
      <c r="N108" s="22"/>
      <c r="O108" s="22"/>
      <c r="P108" s="22"/>
      <c r="Q108" s="22">
        <v>96.11</v>
      </c>
      <c r="R108" s="22">
        <v>110117.27</v>
      </c>
      <c r="S108" s="22">
        <v>91.77</v>
      </c>
      <c r="T108" s="22">
        <v>167897.35</v>
      </c>
    </row>
    <row r="109" spans="1:20" s="18" customFormat="1" ht="17.100000000000001" customHeight="1" x14ac:dyDescent="0.2">
      <c r="A109" s="13">
        <v>92</v>
      </c>
      <c r="B109" s="74">
        <v>47</v>
      </c>
      <c r="C109" s="80" t="s">
        <v>239</v>
      </c>
      <c r="D109" s="76">
        <f t="shared" si="11"/>
        <v>491806.63</v>
      </c>
      <c r="E109" s="76">
        <f t="shared" si="12"/>
        <v>269564.76</v>
      </c>
      <c r="F109" s="94"/>
      <c r="G109" s="109">
        <v>76236.62</v>
      </c>
      <c r="H109" s="110">
        <v>193328.14</v>
      </c>
      <c r="I109" s="97"/>
      <c r="J109" s="96"/>
      <c r="K109" s="100"/>
      <c r="L109" s="96"/>
      <c r="M109" s="22"/>
      <c r="N109" s="22"/>
      <c r="O109" s="22"/>
      <c r="P109" s="22"/>
      <c r="Q109" s="22">
        <v>110</v>
      </c>
      <c r="R109" s="22">
        <v>136719.10999999999</v>
      </c>
      <c r="S109" s="22">
        <v>110</v>
      </c>
      <c r="T109" s="22">
        <v>85522.76</v>
      </c>
    </row>
    <row r="110" spans="1:20" s="18" customFormat="1" ht="17.100000000000001" customHeight="1" x14ac:dyDescent="0.2">
      <c r="A110" s="13">
        <v>93</v>
      </c>
      <c r="B110" s="74">
        <v>48</v>
      </c>
      <c r="C110" s="80" t="s">
        <v>240</v>
      </c>
      <c r="D110" s="76">
        <f t="shared" si="11"/>
        <v>195106.52000000002</v>
      </c>
      <c r="E110" s="76">
        <f t="shared" si="12"/>
        <v>195106.52000000002</v>
      </c>
      <c r="F110" s="94">
        <v>92529.85</v>
      </c>
      <c r="G110" s="109">
        <v>34810.28</v>
      </c>
      <c r="H110" s="110"/>
      <c r="I110" s="97"/>
      <c r="J110" s="96">
        <v>67766.39</v>
      </c>
      <c r="K110" s="100"/>
      <c r="L110" s="96"/>
      <c r="M110" s="22"/>
      <c r="N110" s="22"/>
      <c r="O110" s="22"/>
      <c r="P110" s="22"/>
      <c r="Q110" s="22"/>
      <c r="R110" s="22"/>
      <c r="S110" s="22"/>
      <c r="T110" s="22"/>
    </row>
    <row r="111" spans="1:20" s="18" customFormat="1" ht="17.100000000000001" customHeight="1" x14ac:dyDescent="0.2">
      <c r="A111" s="13">
        <v>94</v>
      </c>
      <c r="B111" s="74">
        <v>49</v>
      </c>
      <c r="C111" s="80" t="s">
        <v>241</v>
      </c>
      <c r="D111" s="76">
        <f t="shared" si="11"/>
        <v>3663232.38</v>
      </c>
      <c r="E111" s="76">
        <f t="shared" si="12"/>
        <v>938274.7</v>
      </c>
      <c r="F111" s="94">
        <v>497602.39</v>
      </c>
      <c r="G111" s="109">
        <v>440672.31</v>
      </c>
      <c r="H111" s="110"/>
      <c r="I111" s="97"/>
      <c r="J111" s="96"/>
      <c r="K111" s="100">
        <v>923.4</v>
      </c>
      <c r="L111" s="96">
        <v>2503788.0699999998</v>
      </c>
      <c r="M111" s="22"/>
      <c r="N111" s="22"/>
      <c r="O111" s="22"/>
      <c r="P111" s="22"/>
      <c r="Q111" s="22">
        <v>112.73</v>
      </c>
      <c r="R111" s="22">
        <v>87734.14</v>
      </c>
      <c r="S111" s="22">
        <v>118</v>
      </c>
      <c r="T111" s="22">
        <v>133435.47</v>
      </c>
    </row>
    <row r="112" spans="1:20" s="18" customFormat="1" ht="17.100000000000001" customHeight="1" x14ac:dyDescent="0.2">
      <c r="A112" s="13">
        <v>95</v>
      </c>
      <c r="B112" s="74">
        <v>50</v>
      </c>
      <c r="C112" s="80" t="s">
        <v>242</v>
      </c>
      <c r="D112" s="76">
        <f t="shared" si="11"/>
        <v>158788.24</v>
      </c>
      <c r="E112" s="76">
        <f t="shared" si="12"/>
        <v>47157.45</v>
      </c>
      <c r="F112" s="94"/>
      <c r="G112" s="109">
        <v>47157.45</v>
      </c>
      <c r="H112" s="110"/>
      <c r="I112" s="97"/>
      <c r="J112" s="96"/>
      <c r="K112" s="100"/>
      <c r="L112" s="96"/>
      <c r="M112" s="22"/>
      <c r="N112" s="22"/>
      <c r="O112" s="22"/>
      <c r="P112" s="22"/>
      <c r="Q112" s="22">
        <v>21.8</v>
      </c>
      <c r="R112" s="22">
        <v>22401.19</v>
      </c>
      <c r="S112" s="22">
        <v>51.76</v>
      </c>
      <c r="T112" s="22">
        <v>89229.6</v>
      </c>
    </row>
    <row r="113" spans="1:20" s="18" customFormat="1" ht="17.100000000000001" customHeight="1" x14ac:dyDescent="0.2">
      <c r="A113" s="13">
        <v>96</v>
      </c>
      <c r="B113" s="74">
        <v>51</v>
      </c>
      <c r="C113" s="80" t="s">
        <v>243</v>
      </c>
      <c r="D113" s="76">
        <f t="shared" si="11"/>
        <v>525357.56000000006</v>
      </c>
      <c r="E113" s="76">
        <f t="shared" si="12"/>
        <v>525357.56000000006</v>
      </c>
      <c r="F113" s="94"/>
      <c r="G113" s="109">
        <v>525357.56000000006</v>
      </c>
      <c r="H113" s="110"/>
      <c r="I113" s="97"/>
      <c r="J113" s="96"/>
      <c r="K113" s="100"/>
      <c r="L113" s="96"/>
      <c r="M113" s="22"/>
      <c r="N113" s="22"/>
      <c r="O113" s="22"/>
      <c r="P113" s="22"/>
      <c r="Q113" s="22"/>
      <c r="R113" s="22"/>
      <c r="S113" s="22"/>
      <c r="T113" s="22"/>
    </row>
    <row r="114" spans="1:20" s="18" customFormat="1" ht="17.100000000000001" customHeight="1" x14ac:dyDescent="0.2">
      <c r="A114" s="13">
        <v>97</v>
      </c>
      <c r="B114" s="74">
        <v>52</v>
      </c>
      <c r="C114" s="80" t="s">
        <v>244</v>
      </c>
      <c r="D114" s="76">
        <f t="shared" si="11"/>
        <v>583371.96</v>
      </c>
      <c r="E114" s="76">
        <f t="shared" si="12"/>
        <v>296148.56</v>
      </c>
      <c r="F114" s="94"/>
      <c r="G114" s="109">
        <v>296148.56</v>
      </c>
      <c r="H114" s="110"/>
      <c r="I114" s="97"/>
      <c r="J114" s="96"/>
      <c r="K114" s="100"/>
      <c r="L114" s="96"/>
      <c r="M114" s="22"/>
      <c r="N114" s="22"/>
      <c r="O114" s="22"/>
      <c r="P114" s="22"/>
      <c r="Q114" s="22">
        <v>126.8</v>
      </c>
      <c r="R114" s="22">
        <v>138040.74</v>
      </c>
      <c r="S114" s="22">
        <v>136.80000000000001</v>
      </c>
      <c r="T114" s="22">
        <v>149182.66</v>
      </c>
    </row>
    <row r="115" spans="1:20" s="18" customFormat="1" ht="16.5" customHeight="1" x14ac:dyDescent="0.2">
      <c r="A115" s="13">
        <v>98</v>
      </c>
      <c r="B115" s="74">
        <v>53</v>
      </c>
      <c r="C115" s="80" t="s">
        <v>245</v>
      </c>
      <c r="D115" s="76">
        <f t="shared" si="11"/>
        <v>539269.69999999995</v>
      </c>
      <c r="E115" s="76">
        <f t="shared" si="12"/>
        <v>267715.03999999998</v>
      </c>
      <c r="F115" s="94"/>
      <c r="G115" s="109">
        <v>267715.03999999998</v>
      </c>
      <c r="H115" s="110"/>
      <c r="I115" s="97"/>
      <c r="J115" s="96"/>
      <c r="K115" s="100"/>
      <c r="L115" s="96"/>
      <c r="M115" s="22"/>
      <c r="N115" s="22"/>
      <c r="O115" s="22"/>
      <c r="P115" s="22"/>
      <c r="Q115" s="22">
        <v>116.9</v>
      </c>
      <c r="R115" s="22">
        <v>129984.58</v>
      </c>
      <c r="S115" s="22">
        <v>126.6</v>
      </c>
      <c r="T115" s="22">
        <v>141570.07999999999</v>
      </c>
    </row>
    <row r="116" spans="1:20" s="18" customFormat="1" ht="17.100000000000001" customHeight="1" x14ac:dyDescent="0.2">
      <c r="A116" s="13">
        <v>99</v>
      </c>
      <c r="B116" s="74">
        <v>54</v>
      </c>
      <c r="C116" s="80" t="s">
        <v>246</v>
      </c>
      <c r="D116" s="76">
        <f t="shared" si="11"/>
        <v>716384.48</v>
      </c>
      <c r="E116" s="76">
        <f t="shared" si="12"/>
        <v>472695.76</v>
      </c>
      <c r="F116" s="94"/>
      <c r="G116" s="109">
        <v>472695.76</v>
      </c>
      <c r="H116" s="110"/>
      <c r="I116" s="97"/>
      <c r="J116" s="96"/>
      <c r="K116" s="100"/>
      <c r="L116" s="96"/>
      <c r="M116" s="22"/>
      <c r="N116" s="22"/>
      <c r="O116" s="22"/>
      <c r="P116" s="22"/>
      <c r="Q116" s="22">
        <v>128.88999999999999</v>
      </c>
      <c r="R116" s="22">
        <v>80264.7</v>
      </c>
      <c r="S116" s="22">
        <v>128.63999999999999</v>
      </c>
      <c r="T116" s="22">
        <v>163424.01999999999</v>
      </c>
    </row>
    <row r="117" spans="1:20" s="18" customFormat="1" ht="17.100000000000001" customHeight="1" x14ac:dyDescent="0.2">
      <c r="A117" s="13">
        <v>100</v>
      </c>
      <c r="B117" s="74">
        <v>55</v>
      </c>
      <c r="C117" s="80" t="s">
        <v>247</v>
      </c>
      <c r="D117" s="76">
        <f t="shared" si="11"/>
        <v>601068.05000000005</v>
      </c>
      <c r="E117" s="76">
        <f t="shared" si="12"/>
        <v>356629.79</v>
      </c>
      <c r="F117" s="94"/>
      <c r="G117" s="109">
        <v>356629.79</v>
      </c>
      <c r="H117" s="110"/>
      <c r="I117" s="97"/>
      <c r="J117" s="96"/>
      <c r="K117" s="100"/>
      <c r="L117" s="96"/>
      <c r="M117" s="22"/>
      <c r="N117" s="22"/>
      <c r="O117" s="22"/>
      <c r="P117" s="22"/>
      <c r="Q117" s="22">
        <v>107.79</v>
      </c>
      <c r="R117" s="22">
        <v>80264.7</v>
      </c>
      <c r="S117" s="22">
        <v>129.22999999999999</v>
      </c>
      <c r="T117" s="22">
        <v>164173.56</v>
      </c>
    </row>
    <row r="118" spans="1:20" s="18" customFormat="1" ht="17.100000000000001" customHeight="1" x14ac:dyDescent="0.2">
      <c r="A118" s="13">
        <v>101</v>
      </c>
      <c r="B118" s="74">
        <v>56</v>
      </c>
      <c r="C118" s="80" t="s">
        <v>248</v>
      </c>
      <c r="D118" s="76">
        <f t="shared" si="11"/>
        <v>1908839.5100000002</v>
      </c>
      <c r="E118" s="76">
        <f t="shared" si="12"/>
        <v>125657.33</v>
      </c>
      <c r="F118" s="94">
        <v>125657.33</v>
      </c>
      <c r="G118" s="109"/>
      <c r="H118" s="110"/>
      <c r="I118" s="97"/>
      <c r="J118" s="96"/>
      <c r="K118" s="100">
        <v>594</v>
      </c>
      <c r="L118" s="96">
        <v>1587291.26</v>
      </c>
      <c r="M118" s="22"/>
      <c r="N118" s="22"/>
      <c r="O118" s="22"/>
      <c r="P118" s="22"/>
      <c r="Q118" s="22">
        <v>74.39</v>
      </c>
      <c r="R118" s="22">
        <v>90664.07</v>
      </c>
      <c r="S118" s="22">
        <v>82.83</v>
      </c>
      <c r="T118" s="22">
        <v>105226.85</v>
      </c>
    </row>
    <row r="119" spans="1:20" s="111" customFormat="1" ht="17.100000000000001" customHeight="1" x14ac:dyDescent="0.2">
      <c r="A119" s="13">
        <v>102</v>
      </c>
      <c r="B119" s="74">
        <v>57</v>
      </c>
      <c r="C119" s="80" t="s">
        <v>249</v>
      </c>
      <c r="D119" s="76">
        <f t="shared" si="11"/>
        <v>1918636.4</v>
      </c>
      <c r="E119" s="76">
        <f t="shared" si="12"/>
        <v>485090.88</v>
      </c>
      <c r="F119" s="94"/>
      <c r="G119" s="101"/>
      <c r="H119" s="100">
        <v>485090.88</v>
      </c>
      <c r="I119" s="88"/>
      <c r="J119" s="102"/>
      <c r="K119" s="110">
        <v>585</v>
      </c>
      <c r="L119" s="96">
        <v>1433545.52</v>
      </c>
      <c r="M119" s="22"/>
      <c r="N119" s="22"/>
      <c r="O119" s="22"/>
      <c r="P119" s="22"/>
      <c r="Q119" s="22"/>
      <c r="R119" s="22"/>
      <c r="S119" s="22"/>
      <c r="T119" s="22"/>
    </row>
    <row r="120" spans="1:20" s="18" customFormat="1" ht="17.100000000000001" customHeight="1" x14ac:dyDescent="0.2">
      <c r="A120" s="13">
        <v>103</v>
      </c>
      <c r="B120" s="74">
        <v>58</v>
      </c>
      <c r="C120" s="80" t="s">
        <v>250</v>
      </c>
      <c r="D120" s="76">
        <f t="shared" si="11"/>
        <v>449640.58999999997</v>
      </c>
      <c r="E120" s="76">
        <f t="shared" si="12"/>
        <v>130394.84</v>
      </c>
      <c r="F120" s="76">
        <v>130394.84</v>
      </c>
      <c r="G120" s="76"/>
      <c r="H120" s="89"/>
      <c r="I120" s="76"/>
      <c r="J120" s="89"/>
      <c r="K120" s="89"/>
      <c r="L120" s="89"/>
      <c r="M120" s="89"/>
      <c r="N120" s="89"/>
      <c r="O120" s="89"/>
      <c r="P120" s="89"/>
      <c r="Q120" s="76">
        <v>106.63</v>
      </c>
      <c r="R120" s="89">
        <v>114009.61</v>
      </c>
      <c r="S120" s="76">
        <v>110</v>
      </c>
      <c r="T120" s="89">
        <v>205236.13999999998</v>
      </c>
    </row>
    <row r="121" spans="1:20" s="18" customFormat="1" ht="17.100000000000001" customHeight="1" x14ac:dyDescent="0.2">
      <c r="A121" s="13">
        <v>104</v>
      </c>
      <c r="B121" s="74">
        <v>59</v>
      </c>
      <c r="C121" s="80" t="s">
        <v>251</v>
      </c>
      <c r="D121" s="76">
        <f t="shared" si="11"/>
        <v>495596.7</v>
      </c>
      <c r="E121" s="76">
        <f t="shared" si="12"/>
        <v>203560.25</v>
      </c>
      <c r="F121" s="77"/>
      <c r="G121" s="77">
        <v>203560.25</v>
      </c>
      <c r="H121" s="21"/>
      <c r="I121" s="78"/>
      <c r="J121" s="21"/>
      <c r="K121" s="21"/>
      <c r="L121" s="21"/>
      <c r="M121" s="21"/>
      <c r="N121" s="21"/>
      <c r="O121" s="21"/>
      <c r="P121" s="21"/>
      <c r="Q121" s="21">
        <v>92.89</v>
      </c>
      <c r="R121" s="21">
        <v>113215.95</v>
      </c>
      <c r="S121" s="21">
        <v>97.74</v>
      </c>
      <c r="T121" s="21">
        <v>178820.5</v>
      </c>
    </row>
    <row r="122" spans="1:20" s="18" customFormat="1" ht="17.100000000000001" customHeight="1" x14ac:dyDescent="0.2">
      <c r="A122" s="13">
        <v>105</v>
      </c>
      <c r="B122" s="74">
        <v>60</v>
      </c>
      <c r="C122" s="80" t="s">
        <v>252</v>
      </c>
      <c r="D122" s="76">
        <f t="shared" si="11"/>
        <v>1259806.27</v>
      </c>
      <c r="E122" s="76">
        <f t="shared" si="12"/>
        <v>108482.22</v>
      </c>
      <c r="F122" s="77">
        <v>108482.22</v>
      </c>
      <c r="G122" s="77"/>
      <c r="H122" s="21"/>
      <c r="I122" s="78"/>
      <c r="J122" s="21"/>
      <c r="K122" s="21">
        <v>365.11</v>
      </c>
      <c r="L122" s="21">
        <v>975639.8</v>
      </c>
      <c r="M122" s="21"/>
      <c r="N122" s="21"/>
      <c r="O122" s="21"/>
      <c r="P122" s="21"/>
      <c r="Q122" s="21">
        <v>85.15</v>
      </c>
      <c r="R122" s="21">
        <v>78425.289999999994</v>
      </c>
      <c r="S122" s="21">
        <v>59.33</v>
      </c>
      <c r="T122" s="21">
        <v>97258.96</v>
      </c>
    </row>
    <row r="123" spans="1:20" s="18" customFormat="1" ht="17.100000000000001" customHeight="1" x14ac:dyDescent="0.2">
      <c r="A123" s="13">
        <v>106</v>
      </c>
      <c r="B123" s="74">
        <v>61</v>
      </c>
      <c r="C123" s="80" t="s">
        <v>253</v>
      </c>
      <c r="D123" s="76">
        <f t="shared" si="11"/>
        <v>488204.69999999995</v>
      </c>
      <c r="E123" s="76">
        <f t="shared" si="12"/>
        <v>289412.87</v>
      </c>
      <c r="F123" s="77"/>
      <c r="G123" s="77">
        <v>289412.87</v>
      </c>
      <c r="H123" s="21"/>
      <c r="I123" s="78"/>
      <c r="J123" s="21"/>
      <c r="K123" s="21"/>
      <c r="L123" s="21"/>
      <c r="M123" s="21"/>
      <c r="N123" s="21"/>
      <c r="O123" s="21"/>
      <c r="P123" s="21"/>
      <c r="Q123" s="21">
        <v>67.180000000000007</v>
      </c>
      <c r="R123" s="21">
        <v>71081.17</v>
      </c>
      <c r="S123" s="21">
        <v>72.290000000000006</v>
      </c>
      <c r="T123" s="21">
        <v>127710.66</v>
      </c>
    </row>
    <row r="124" spans="1:20" s="18" customFormat="1" ht="26.25" customHeight="1" x14ac:dyDescent="0.2">
      <c r="A124" s="13"/>
      <c r="B124" s="74"/>
      <c r="C124" s="73" t="s">
        <v>64</v>
      </c>
      <c r="D124" s="71">
        <f t="shared" ref="D124:T124" si="13">SUM(D125:D127)</f>
        <v>1473206.13</v>
      </c>
      <c r="E124" s="71">
        <f t="shared" si="13"/>
        <v>672882.13</v>
      </c>
      <c r="F124" s="71">
        <f t="shared" si="13"/>
        <v>301573.01</v>
      </c>
      <c r="G124" s="71">
        <f t="shared" si="13"/>
        <v>28619.759999999998</v>
      </c>
      <c r="H124" s="71">
        <f t="shared" si="13"/>
        <v>342689.36</v>
      </c>
      <c r="I124" s="71">
        <f t="shared" si="13"/>
        <v>0</v>
      </c>
      <c r="J124" s="71">
        <f t="shared" si="13"/>
        <v>0</v>
      </c>
      <c r="K124" s="71">
        <f t="shared" si="13"/>
        <v>299.5</v>
      </c>
      <c r="L124" s="71">
        <f t="shared" si="13"/>
        <v>800324</v>
      </c>
      <c r="M124" s="71">
        <f t="shared" si="13"/>
        <v>0</v>
      </c>
      <c r="N124" s="71">
        <f t="shared" si="13"/>
        <v>0</v>
      </c>
      <c r="O124" s="71">
        <f t="shared" si="13"/>
        <v>0</v>
      </c>
      <c r="P124" s="71">
        <f t="shared" si="13"/>
        <v>0</v>
      </c>
      <c r="Q124" s="71">
        <f t="shared" si="13"/>
        <v>0</v>
      </c>
      <c r="R124" s="71">
        <f t="shared" si="13"/>
        <v>0</v>
      </c>
      <c r="S124" s="71">
        <f t="shared" si="13"/>
        <v>0</v>
      </c>
      <c r="T124" s="71">
        <f t="shared" si="13"/>
        <v>0</v>
      </c>
    </row>
    <row r="125" spans="1:20" s="18" customFormat="1" ht="17.100000000000001" customHeight="1" x14ac:dyDescent="0.2">
      <c r="A125" s="13">
        <v>107</v>
      </c>
      <c r="B125" s="74">
        <v>1</v>
      </c>
      <c r="C125" s="75" t="s">
        <v>254</v>
      </c>
      <c r="D125" s="76">
        <f>E125+L125+N125+P125+R125+T125</f>
        <v>900628.65</v>
      </c>
      <c r="E125" s="76">
        <f>F125+G125+H125+I125+J125</f>
        <v>100304.65000000001</v>
      </c>
      <c r="F125" s="77">
        <v>100304.65000000001</v>
      </c>
      <c r="G125" s="77"/>
      <c r="H125" s="21"/>
      <c r="I125" s="78"/>
      <c r="J125" s="21"/>
      <c r="K125" s="21">
        <v>299.5</v>
      </c>
      <c r="L125" s="21">
        <v>800324</v>
      </c>
      <c r="M125" s="21"/>
      <c r="N125" s="21"/>
      <c r="O125" s="21"/>
      <c r="P125" s="21"/>
      <c r="Q125" s="21"/>
      <c r="R125" s="21"/>
      <c r="S125" s="21"/>
      <c r="T125" s="21"/>
    </row>
    <row r="126" spans="1:20" s="18" customFormat="1" ht="17.100000000000001" customHeight="1" x14ac:dyDescent="0.2">
      <c r="A126" s="13">
        <v>108</v>
      </c>
      <c r="B126" s="74">
        <v>2</v>
      </c>
      <c r="C126" s="75" t="s">
        <v>255</v>
      </c>
      <c r="D126" s="76">
        <f>E126+L126+N126+P126+R126+T126</f>
        <v>121955.87999999999</v>
      </c>
      <c r="E126" s="76">
        <f>F126+G126+H126+I126+J126</f>
        <v>121955.87999999999</v>
      </c>
      <c r="F126" s="94">
        <v>93336.12</v>
      </c>
      <c r="G126" s="101">
        <v>28619.759999999998</v>
      </c>
      <c r="H126" s="100"/>
      <c r="I126" s="104"/>
      <c r="J126" s="96"/>
      <c r="K126" s="87"/>
      <c r="L126" s="96"/>
      <c r="M126" s="22"/>
      <c r="N126" s="22"/>
      <c r="O126" s="22"/>
      <c r="P126" s="22"/>
      <c r="Q126" s="87"/>
      <c r="R126" s="22"/>
      <c r="S126" s="87"/>
      <c r="T126" s="22"/>
    </row>
    <row r="127" spans="1:20" s="18" customFormat="1" ht="17.100000000000001" customHeight="1" x14ac:dyDescent="0.2">
      <c r="A127" s="13">
        <v>109</v>
      </c>
      <c r="B127" s="74">
        <v>3</v>
      </c>
      <c r="C127" s="75" t="s">
        <v>256</v>
      </c>
      <c r="D127" s="76">
        <f>E127+L127+N127+P127+R127+T127</f>
        <v>450621.6</v>
      </c>
      <c r="E127" s="76">
        <f>F127+G127+H127+I127+J127</f>
        <v>450621.6</v>
      </c>
      <c r="F127" s="94">
        <v>107932.24</v>
      </c>
      <c r="G127" s="101"/>
      <c r="H127" s="100">
        <v>342689.36</v>
      </c>
      <c r="I127" s="104"/>
      <c r="J127" s="102"/>
      <c r="K127" s="87"/>
      <c r="L127" s="102"/>
      <c r="M127" s="22"/>
      <c r="N127" s="22"/>
      <c r="O127" s="22"/>
      <c r="P127" s="22"/>
      <c r="Q127" s="87"/>
      <c r="R127" s="22"/>
      <c r="S127" s="87"/>
      <c r="T127" s="22"/>
    </row>
    <row r="128" spans="1:20" s="18" customFormat="1" ht="26.25" customHeight="1" x14ac:dyDescent="0.2">
      <c r="A128" s="13"/>
      <c r="B128" s="74"/>
      <c r="C128" s="73" t="s">
        <v>121</v>
      </c>
      <c r="D128" s="71">
        <f t="shared" ref="D128:T128" si="14">SUM(D129)</f>
        <v>690848.61</v>
      </c>
      <c r="E128" s="71">
        <f t="shared" si="14"/>
        <v>0</v>
      </c>
      <c r="F128" s="71">
        <f t="shared" si="14"/>
        <v>0</v>
      </c>
      <c r="G128" s="71">
        <f t="shared" si="14"/>
        <v>0</v>
      </c>
      <c r="H128" s="71">
        <f t="shared" si="14"/>
        <v>0</v>
      </c>
      <c r="I128" s="71">
        <f t="shared" si="14"/>
        <v>0</v>
      </c>
      <c r="J128" s="71">
        <f t="shared" si="14"/>
        <v>0</v>
      </c>
      <c r="K128" s="71">
        <f t="shared" si="14"/>
        <v>380.18</v>
      </c>
      <c r="L128" s="71">
        <f t="shared" si="14"/>
        <v>690848.61</v>
      </c>
      <c r="M128" s="71">
        <f t="shared" si="14"/>
        <v>0</v>
      </c>
      <c r="N128" s="71">
        <f t="shared" si="14"/>
        <v>0</v>
      </c>
      <c r="O128" s="71">
        <f t="shared" si="14"/>
        <v>0</v>
      </c>
      <c r="P128" s="71">
        <f t="shared" si="14"/>
        <v>0</v>
      </c>
      <c r="Q128" s="71">
        <f t="shared" si="14"/>
        <v>0</v>
      </c>
      <c r="R128" s="71">
        <f t="shared" si="14"/>
        <v>0</v>
      </c>
      <c r="S128" s="71">
        <f t="shared" si="14"/>
        <v>0</v>
      </c>
      <c r="T128" s="71">
        <f t="shared" si="14"/>
        <v>0</v>
      </c>
    </row>
    <row r="129" spans="1:20" s="18" customFormat="1" ht="17.100000000000001" customHeight="1" x14ac:dyDescent="0.2">
      <c r="A129" s="13">
        <v>110</v>
      </c>
      <c r="B129" s="74">
        <v>1</v>
      </c>
      <c r="C129" s="27" t="s">
        <v>122</v>
      </c>
      <c r="D129" s="76">
        <f>E129+L129+N129+P129+R129+T129</f>
        <v>690848.61</v>
      </c>
      <c r="E129" s="76">
        <f>F129+G129+H129+I129+J129</f>
        <v>0</v>
      </c>
      <c r="F129" s="77"/>
      <c r="G129" s="77"/>
      <c r="H129" s="21"/>
      <c r="I129" s="78"/>
      <c r="J129" s="21"/>
      <c r="K129" s="21">
        <v>380.18</v>
      </c>
      <c r="L129" s="21">
        <v>690848.61</v>
      </c>
      <c r="M129" s="21"/>
      <c r="N129" s="21"/>
      <c r="O129" s="21"/>
      <c r="P129" s="21"/>
      <c r="Q129" s="21"/>
      <c r="R129" s="21"/>
      <c r="S129" s="21"/>
      <c r="T129" s="21"/>
    </row>
    <row r="130" spans="1:20" s="18" customFormat="1" ht="28.5" customHeight="1" x14ac:dyDescent="0.2">
      <c r="A130" s="13"/>
      <c r="B130" s="74"/>
      <c r="C130" s="73" t="s">
        <v>66</v>
      </c>
      <c r="D130" s="71">
        <f t="shared" ref="D130:T130" si="15">SUM(D131:D140)</f>
        <v>12272333.939999999</v>
      </c>
      <c r="E130" s="71">
        <f t="shared" si="15"/>
        <v>2507691.0600000005</v>
      </c>
      <c r="F130" s="71">
        <f t="shared" si="15"/>
        <v>1067037.3699999999</v>
      </c>
      <c r="G130" s="71">
        <f t="shared" si="15"/>
        <v>159433.20000000001</v>
      </c>
      <c r="H130" s="71">
        <f t="shared" si="15"/>
        <v>1281220.4900000002</v>
      </c>
      <c r="I130" s="71">
        <f t="shared" si="15"/>
        <v>0</v>
      </c>
      <c r="J130" s="71">
        <f t="shared" si="15"/>
        <v>0</v>
      </c>
      <c r="K130" s="71">
        <f t="shared" si="15"/>
        <v>3472.89</v>
      </c>
      <c r="L130" s="71">
        <f t="shared" si="15"/>
        <v>8127707.7399999993</v>
      </c>
      <c r="M130" s="71">
        <f t="shared" si="15"/>
        <v>0</v>
      </c>
      <c r="N130" s="71">
        <f t="shared" si="15"/>
        <v>0</v>
      </c>
      <c r="O130" s="71">
        <f t="shared" si="15"/>
        <v>0</v>
      </c>
      <c r="P130" s="71">
        <f t="shared" si="15"/>
        <v>0</v>
      </c>
      <c r="Q130" s="71">
        <f t="shared" si="15"/>
        <v>337.19</v>
      </c>
      <c r="R130" s="71">
        <f t="shared" si="15"/>
        <v>516211.27999999997</v>
      </c>
      <c r="S130" s="71">
        <f t="shared" si="15"/>
        <v>649.96</v>
      </c>
      <c r="T130" s="71">
        <f t="shared" si="15"/>
        <v>1120723.8600000001</v>
      </c>
    </row>
    <row r="131" spans="1:20" s="18" customFormat="1" ht="17.100000000000001" customHeight="1" x14ac:dyDescent="0.2">
      <c r="A131" s="13">
        <v>111</v>
      </c>
      <c r="B131" s="74">
        <v>1</v>
      </c>
      <c r="C131" s="75" t="s">
        <v>257</v>
      </c>
      <c r="D131" s="76">
        <f t="shared" ref="D131:D140" si="16">E131+L131+N131+P131+R131+T131</f>
        <v>1150318.95</v>
      </c>
      <c r="E131" s="76">
        <f t="shared" ref="E131:E140" si="17">F131+G131+H131+I131+J131</f>
        <v>0</v>
      </c>
      <c r="F131" s="77"/>
      <c r="G131" s="77"/>
      <c r="H131" s="21"/>
      <c r="I131" s="78"/>
      <c r="J131" s="21"/>
      <c r="K131" s="21">
        <v>474.42</v>
      </c>
      <c r="L131" s="21">
        <v>1150318.95</v>
      </c>
      <c r="M131" s="21"/>
      <c r="N131" s="21"/>
      <c r="O131" s="21"/>
      <c r="P131" s="21"/>
      <c r="Q131" s="21"/>
      <c r="R131" s="21"/>
      <c r="S131" s="21"/>
      <c r="T131" s="21"/>
    </row>
    <row r="132" spans="1:20" s="18" customFormat="1" ht="17.100000000000001" customHeight="1" x14ac:dyDescent="0.2">
      <c r="A132" s="13">
        <v>112</v>
      </c>
      <c r="B132" s="74">
        <v>2</v>
      </c>
      <c r="C132" s="75" t="s">
        <v>258</v>
      </c>
      <c r="D132" s="76">
        <f t="shared" si="16"/>
        <v>44111.81</v>
      </c>
      <c r="E132" s="76">
        <f t="shared" si="17"/>
        <v>44111.81</v>
      </c>
      <c r="F132" s="77">
        <v>44111.81</v>
      </c>
      <c r="G132" s="77"/>
      <c r="H132" s="21"/>
      <c r="I132" s="79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s="18" customFormat="1" ht="17.100000000000001" customHeight="1" x14ac:dyDescent="0.2">
      <c r="A133" s="13">
        <v>113</v>
      </c>
      <c r="B133" s="74">
        <v>3</v>
      </c>
      <c r="C133" s="75" t="s">
        <v>259</v>
      </c>
      <c r="D133" s="76">
        <f t="shared" si="16"/>
        <v>2134494.75</v>
      </c>
      <c r="E133" s="76">
        <f t="shared" si="17"/>
        <v>197838.28</v>
      </c>
      <c r="F133" s="77">
        <v>197838.28</v>
      </c>
      <c r="G133" s="77"/>
      <c r="H133" s="21"/>
      <c r="I133" s="79"/>
      <c r="J133" s="21"/>
      <c r="K133" s="21">
        <v>692.03</v>
      </c>
      <c r="L133" s="21">
        <v>1584721.95</v>
      </c>
      <c r="M133" s="21"/>
      <c r="N133" s="21"/>
      <c r="O133" s="21"/>
      <c r="P133" s="21"/>
      <c r="Q133" s="21">
        <v>90.48</v>
      </c>
      <c r="R133" s="21">
        <v>172431.27</v>
      </c>
      <c r="S133" s="21">
        <v>139.91</v>
      </c>
      <c r="T133" s="21">
        <v>179503.25</v>
      </c>
    </row>
    <row r="134" spans="1:20" s="18" customFormat="1" ht="17.100000000000001" customHeight="1" x14ac:dyDescent="0.2">
      <c r="A134" s="13">
        <v>114</v>
      </c>
      <c r="B134" s="74">
        <v>4</v>
      </c>
      <c r="C134" s="75" t="s">
        <v>260</v>
      </c>
      <c r="D134" s="76">
        <f t="shared" si="16"/>
        <v>2180142.09</v>
      </c>
      <c r="E134" s="76">
        <f t="shared" si="17"/>
        <v>0</v>
      </c>
      <c r="F134" s="77"/>
      <c r="G134" s="77"/>
      <c r="H134" s="21"/>
      <c r="I134" s="78"/>
      <c r="J134" s="21"/>
      <c r="K134" s="21">
        <v>698.98</v>
      </c>
      <c r="L134" s="21">
        <v>1738259.73</v>
      </c>
      <c r="M134" s="21"/>
      <c r="N134" s="21"/>
      <c r="O134" s="21"/>
      <c r="P134" s="21"/>
      <c r="Q134" s="21">
        <v>91.54</v>
      </c>
      <c r="R134" s="21">
        <v>136718.07999999999</v>
      </c>
      <c r="S134" s="21">
        <v>166.08</v>
      </c>
      <c r="T134" s="21">
        <v>305164.28000000003</v>
      </c>
    </row>
    <row r="135" spans="1:20" s="18" customFormat="1" ht="17.100000000000001" customHeight="1" x14ac:dyDescent="0.2">
      <c r="A135" s="13">
        <v>115</v>
      </c>
      <c r="B135" s="74">
        <v>5</v>
      </c>
      <c r="C135" s="75" t="s">
        <v>261</v>
      </c>
      <c r="D135" s="76">
        <f t="shared" si="16"/>
        <v>746311.22</v>
      </c>
      <c r="E135" s="76">
        <f t="shared" si="17"/>
        <v>0</v>
      </c>
      <c r="F135" s="77"/>
      <c r="G135" s="77"/>
      <c r="H135" s="21"/>
      <c r="I135" s="78"/>
      <c r="J135" s="21"/>
      <c r="K135" s="21">
        <v>540.02</v>
      </c>
      <c r="L135" s="21">
        <v>746311.22</v>
      </c>
      <c r="M135" s="21"/>
      <c r="N135" s="21"/>
      <c r="O135" s="21"/>
      <c r="P135" s="21"/>
      <c r="Q135" s="21"/>
      <c r="R135" s="21"/>
      <c r="S135" s="21"/>
      <c r="T135" s="21"/>
    </row>
    <row r="136" spans="1:20" s="18" customFormat="1" ht="17.100000000000001" customHeight="1" x14ac:dyDescent="0.2">
      <c r="A136" s="13">
        <v>116</v>
      </c>
      <c r="B136" s="74">
        <v>6</v>
      </c>
      <c r="C136" s="75" t="s">
        <v>262</v>
      </c>
      <c r="D136" s="76">
        <f t="shared" si="16"/>
        <v>1389850.0700000003</v>
      </c>
      <c r="E136" s="76">
        <f t="shared" si="17"/>
        <v>1115624.9300000002</v>
      </c>
      <c r="F136" s="77">
        <v>409987.38</v>
      </c>
      <c r="G136" s="77"/>
      <c r="H136" s="21">
        <v>705637.55</v>
      </c>
      <c r="I136" s="79"/>
      <c r="J136" s="21"/>
      <c r="K136" s="21"/>
      <c r="L136" s="21"/>
      <c r="M136" s="21"/>
      <c r="N136" s="21"/>
      <c r="O136" s="21"/>
      <c r="P136" s="21"/>
      <c r="Q136" s="21"/>
      <c r="R136" s="21"/>
      <c r="S136" s="21">
        <v>149.99</v>
      </c>
      <c r="T136" s="21">
        <v>274225.14</v>
      </c>
    </row>
    <row r="137" spans="1:20" s="18" customFormat="1" ht="17.100000000000001" customHeight="1" x14ac:dyDescent="0.2">
      <c r="A137" s="13">
        <v>117</v>
      </c>
      <c r="B137" s="74">
        <v>7</v>
      </c>
      <c r="C137" s="75" t="s">
        <v>263</v>
      </c>
      <c r="D137" s="76">
        <f t="shared" si="16"/>
        <v>1337018.81</v>
      </c>
      <c r="E137" s="76">
        <f t="shared" si="17"/>
        <v>1009248.0900000001</v>
      </c>
      <c r="F137" s="77">
        <v>274231.94999999995</v>
      </c>
      <c r="G137" s="77">
        <v>159433.20000000001</v>
      </c>
      <c r="H137" s="21">
        <v>575582.94000000006</v>
      </c>
      <c r="I137" s="79"/>
      <c r="J137" s="21"/>
      <c r="K137" s="21"/>
      <c r="L137" s="21"/>
      <c r="M137" s="21"/>
      <c r="N137" s="21"/>
      <c r="O137" s="21"/>
      <c r="P137" s="21"/>
      <c r="Q137" s="21">
        <v>96.85</v>
      </c>
      <c r="R137" s="21">
        <v>120295.76</v>
      </c>
      <c r="S137" s="21">
        <v>111.25</v>
      </c>
      <c r="T137" s="21">
        <v>207474.96</v>
      </c>
    </row>
    <row r="138" spans="1:20" s="9" customFormat="1" ht="17.100000000000001" customHeight="1" x14ac:dyDescent="0.2">
      <c r="A138" s="13">
        <v>118</v>
      </c>
      <c r="B138" s="74">
        <v>8</v>
      </c>
      <c r="C138" s="75" t="s">
        <v>264</v>
      </c>
      <c r="D138" s="76">
        <f t="shared" si="16"/>
        <v>140867.95000000001</v>
      </c>
      <c r="E138" s="76">
        <f t="shared" si="17"/>
        <v>140867.95000000001</v>
      </c>
      <c r="F138" s="77">
        <v>140867.95000000001</v>
      </c>
      <c r="G138" s="77"/>
      <c r="H138" s="21"/>
      <c r="I138" s="79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s="9" customFormat="1" ht="16.5" customHeight="1" x14ac:dyDescent="0.2">
      <c r="A139" s="13">
        <v>119</v>
      </c>
      <c r="B139" s="74">
        <v>9</v>
      </c>
      <c r="C139" s="108" t="s">
        <v>265</v>
      </c>
      <c r="D139" s="76">
        <f t="shared" si="16"/>
        <v>1485331.5699999998</v>
      </c>
      <c r="E139" s="76">
        <f t="shared" si="17"/>
        <v>0</v>
      </c>
      <c r="F139" s="94"/>
      <c r="G139" s="95"/>
      <c r="H139" s="96"/>
      <c r="I139" s="97"/>
      <c r="J139" s="96"/>
      <c r="K139" s="87">
        <v>456.57</v>
      </c>
      <c r="L139" s="96">
        <v>1244209.17</v>
      </c>
      <c r="M139" s="22"/>
      <c r="N139" s="22"/>
      <c r="O139" s="22"/>
      <c r="P139" s="22"/>
      <c r="Q139" s="22">
        <v>58.32</v>
      </c>
      <c r="R139" s="22">
        <v>86766.17</v>
      </c>
      <c r="S139" s="22">
        <v>82.73</v>
      </c>
      <c r="T139" s="22">
        <v>154356.23000000001</v>
      </c>
    </row>
    <row r="140" spans="1:20" s="9" customFormat="1" ht="17.100000000000001" customHeight="1" x14ac:dyDescent="0.2">
      <c r="A140" s="13">
        <v>120</v>
      </c>
      <c r="B140" s="74">
        <v>10</v>
      </c>
      <c r="C140" s="80" t="s">
        <v>266</v>
      </c>
      <c r="D140" s="76">
        <f t="shared" si="16"/>
        <v>1663886.72</v>
      </c>
      <c r="E140" s="76">
        <f t="shared" si="17"/>
        <v>0</v>
      </c>
      <c r="F140" s="94"/>
      <c r="G140" s="101"/>
      <c r="H140" s="100"/>
      <c r="I140" s="88"/>
      <c r="J140" s="102"/>
      <c r="K140" s="87">
        <v>610.87</v>
      </c>
      <c r="L140" s="96">
        <v>1663886.72</v>
      </c>
      <c r="M140" s="22"/>
      <c r="N140" s="22"/>
      <c r="O140" s="22"/>
      <c r="P140" s="22"/>
      <c r="Q140" s="22"/>
      <c r="R140" s="22"/>
      <c r="S140" s="22"/>
      <c r="T140" s="22"/>
    </row>
    <row r="141" spans="1:20" s="9" customFormat="1" ht="26.25" customHeight="1" x14ac:dyDescent="0.2">
      <c r="A141" s="13"/>
      <c r="B141" s="74"/>
      <c r="C141" s="73" t="s">
        <v>67</v>
      </c>
      <c r="D141" s="71">
        <f t="shared" ref="D141:T141" si="18">SUM(D142:D143)</f>
        <v>1273733.42</v>
      </c>
      <c r="E141" s="71">
        <f t="shared" si="18"/>
        <v>129500.87</v>
      </c>
      <c r="F141" s="71">
        <f t="shared" si="18"/>
        <v>129500.87</v>
      </c>
      <c r="G141" s="71">
        <f t="shared" si="18"/>
        <v>0</v>
      </c>
      <c r="H141" s="71">
        <f t="shared" si="18"/>
        <v>0</v>
      </c>
      <c r="I141" s="71">
        <f t="shared" si="18"/>
        <v>0</v>
      </c>
      <c r="J141" s="71">
        <f t="shared" si="18"/>
        <v>0</v>
      </c>
      <c r="K141" s="71">
        <f t="shared" si="18"/>
        <v>546.48</v>
      </c>
      <c r="L141" s="71">
        <f t="shared" si="18"/>
        <v>1094916.1499999999</v>
      </c>
      <c r="M141" s="71">
        <f t="shared" si="18"/>
        <v>0</v>
      </c>
      <c r="N141" s="71">
        <f t="shared" si="18"/>
        <v>0</v>
      </c>
      <c r="O141" s="71">
        <f t="shared" si="18"/>
        <v>0</v>
      </c>
      <c r="P141" s="71">
        <f t="shared" si="18"/>
        <v>0</v>
      </c>
      <c r="Q141" s="71">
        <f t="shared" si="18"/>
        <v>61.42</v>
      </c>
      <c r="R141" s="71">
        <f t="shared" si="18"/>
        <v>49316.4</v>
      </c>
      <c r="S141" s="71">
        <f t="shared" si="18"/>
        <v>0</v>
      </c>
      <c r="T141" s="71">
        <f t="shared" si="18"/>
        <v>0</v>
      </c>
    </row>
    <row r="142" spans="1:20" s="9" customFormat="1" ht="17.100000000000001" customHeight="1" x14ac:dyDescent="0.2">
      <c r="A142" s="13">
        <v>121</v>
      </c>
      <c r="B142" s="74">
        <v>1</v>
      </c>
      <c r="C142" s="75" t="s">
        <v>267</v>
      </c>
      <c r="D142" s="76">
        <f>E142+L142+N142+P142+R142+T142</f>
        <v>1224417.02</v>
      </c>
      <c r="E142" s="76">
        <f>F142+G142+H142+I142+J142</f>
        <v>129500.87</v>
      </c>
      <c r="F142" s="86">
        <v>129500.87</v>
      </c>
      <c r="G142" s="109"/>
      <c r="H142" s="100"/>
      <c r="I142" s="97"/>
      <c r="J142" s="102"/>
      <c r="K142" s="87">
        <v>546.48</v>
      </c>
      <c r="L142" s="96">
        <v>1094916.1499999999</v>
      </c>
      <c r="M142" s="22"/>
      <c r="N142" s="22"/>
      <c r="O142" s="22"/>
      <c r="P142" s="22"/>
      <c r="Q142" s="22"/>
      <c r="R142" s="22"/>
      <c r="S142" s="22"/>
      <c r="T142" s="22"/>
    </row>
    <row r="143" spans="1:20" s="9" customFormat="1" ht="17.100000000000001" customHeight="1" x14ac:dyDescent="0.2">
      <c r="A143" s="13">
        <v>122</v>
      </c>
      <c r="B143" s="74">
        <v>2</v>
      </c>
      <c r="C143" s="75" t="s">
        <v>268</v>
      </c>
      <c r="D143" s="76">
        <f>E143+L143+N143+P143+R143+T143</f>
        <v>49316.4</v>
      </c>
      <c r="E143" s="76">
        <f>F143+G143+H143+I143+J143</f>
        <v>0</v>
      </c>
      <c r="F143" s="76"/>
      <c r="G143" s="76"/>
      <c r="H143" s="89"/>
      <c r="I143" s="76"/>
      <c r="J143" s="89"/>
      <c r="K143" s="89"/>
      <c r="L143" s="89"/>
      <c r="M143" s="89"/>
      <c r="N143" s="89"/>
      <c r="O143" s="89"/>
      <c r="P143" s="89"/>
      <c r="Q143" s="76">
        <v>61.42</v>
      </c>
      <c r="R143" s="89">
        <v>49316.4</v>
      </c>
      <c r="S143" s="76"/>
      <c r="T143" s="89"/>
    </row>
    <row r="144" spans="1:20" s="9" customFormat="1" ht="17.100000000000001" customHeight="1" x14ac:dyDescent="0.2">
      <c r="A144" s="13"/>
      <c r="B144" s="74"/>
      <c r="C144" s="103" t="s">
        <v>59</v>
      </c>
      <c r="D144" s="71">
        <f t="shared" ref="D144:T144" si="19">SUM(D145:D205)</f>
        <v>146672609.00999996</v>
      </c>
      <c r="E144" s="71">
        <f t="shared" si="19"/>
        <v>49049358.210000016</v>
      </c>
      <c r="F144" s="71">
        <f t="shared" si="19"/>
        <v>16824235.210000001</v>
      </c>
      <c r="G144" s="71">
        <f t="shared" si="19"/>
        <v>7598251.9900000002</v>
      </c>
      <c r="H144" s="71">
        <f t="shared" si="19"/>
        <v>19047973.959999997</v>
      </c>
      <c r="I144" s="71">
        <f t="shared" si="19"/>
        <v>0</v>
      </c>
      <c r="J144" s="71">
        <f t="shared" si="19"/>
        <v>5578897.0499999998</v>
      </c>
      <c r="K144" s="71">
        <f t="shared" si="19"/>
        <v>18679.240000000002</v>
      </c>
      <c r="L144" s="71">
        <f t="shared" si="19"/>
        <v>49405154.480000004</v>
      </c>
      <c r="M144" s="71">
        <f t="shared" si="19"/>
        <v>26</v>
      </c>
      <c r="N144" s="71">
        <f t="shared" si="19"/>
        <v>40799984.160000004</v>
      </c>
      <c r="O144" s="71">
        <f t="shared" si="19"/>
        <v>1020</v>
      </c>
      <c r="P144" s="71">
        <f t="shared" si="19"/>
        <v>1679517.13</v>
      </c>
      <c r="Q144" s="71">
        <f t="shared" si="19"/>
        <v>2350.83</v>
      </c>
      <c r="R144" s="71">
        <f t="shared" si="19"/>
        <v>2213223.0099999998</v>
      </c>
      <c r="S144" s="71">
        <f t="shared" si="19"/>
        <v>2388.94</v>
      </c>
      <c r="T144" s="71">
        <f t="shared" si="19"/>
        <v>3525372.0199999996</v>
      </c>
    </row>
    <row r="145" spans="1:20" s="9" customFormat="1" ht="17.100000000000001" customHeight="1" x14ac:dyDescent="0.2">
      <c r="A145" s="13">
        <v>123</v>
      </c>
      <c r="B145" s="74">
        <v>1</v>
      </c>
      <c r="C145" s="75" t="s">
        <v>269</v>
      </c>
      <c r="D145" s="76">
        <f t="shared" ref="D145:D205" si="20">E145+L145+N145+P145+R145+T145</f>
        <v>187503.96000000002</v>
      </c>
      <c r="E145" s="76">
        <f t="shared" ref="E145:E205" si="21">F145+G145+H145+I145+J145</f>
        <v>187503.96000000002</v>
      </c>
      <c r="F145" s="77"/>
      <c r="G145" s="77"/>
      <c r="H145" s="21">
        <v>139384.42000000001</v>
      </c>
      <c r="I145" s="79"/>
      <c r="J145" s="21">
        <v>48119.54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s="112" customFormat="1" ht="17.100000000000001" customHeight="1" x14ac:dyDescent="0.2">
      <c r="A146" s="13">
        <v>124</v>
      </c>
      <c r="B146" s="74">
        <v>2</v>
      </c>
      <c r="C146" s="75" t="s">
        <v>270</v>
      </c>
      <c r="D146" s="76">
        <f t="shared" si="20"/>
        <v>2543441.77</v>
      </c>
      <c r="E146" s="76">
        <f t="shared" si="21"/>
        <v>2037122.21</v>
      </c>
      <c r="F146" s="77">
        <v>454601.83</v>
      </c>
      <c r="G146" s="77">
        <v>291044.58</v>
      </c>
      <c r="H146" s="21">
        <v>942427.34</v>
      </c>
      <c r="I146" s="79"/>
      <c r="J146" s="21">
        <v>349048.46</v>
      </c>
      <c r="K146" s="21"/>
      <c r="L146" s="21"/>
      <c r="M146" s="21"/>
      <c r="N146" s="21"/>
      <c r="O146" s="21"/>
      <c r="P146" s="21"/>
      <c r="Q146" s="21">
        <v>251.96</v>
      </c>
      <c r="R146" s="21">
        <v>286571.12</v>
      </c>
      <c r="S146" s="21">
        <v>184.26</v>
      </c>
      <c r="T146" s="21">
        <v>219748.44</v>
      </c>
    </row>
    <row r="147" spans="1:20" s="9" customFormat="1" ht="17.100000000000001" customHeight="1" x14ac:dyDescent="0.2">
      <c r="A147" s="13">
        <v>125</v>
      </c>
      <c r="B147" s="74">
        <v>3</v>
      </c>
      <c r="C147" s="75" t="s">
        <v>271</v>
      </c>
      <c r="D147" s="76">
        <f t="shared" si="20"/>
        <v>3217185.0700000003</v>
      </c>
      <c r="E147" s="76">
        <f t="shared" si="21"/>
        <v>2433330.71</v>
      </c>
      <c r="F147" s="77">
        <v>707946.81</v>
      </c>
      <c r="G147" s="77">
        <v>257665.83</v>
      </c>
      <c r="H147" s="21">
        <v>1344697.96</v>
      </c>
      <c r="I147" s="79"/>
      <c r="J147" s="21">
        <v>123020.11</v>
      </c>
      <c r="K147" s="21"/>
      <c r="L147" s="21"/>
      <c r="M147" s="21"/>
      <c r="N147" s="21"/>
      <c r="O147" s="21">
        <v>165</v>
      </c>
      <c r="P147" s="21">
        <v>303092.95</v>
      </c>
      <c r="Q147" s="21">
        <v>261.77</v>
      </c>
      <c r="R147" s="21">
        <v>167693.74</v>
      </c>
      <c r="S147" s="21">
        <v>241.68</v>
      </c>
      <c r="T147" s="21">
        <v>313067.67</v>
      </c>
    </row>
    <row r="148" spans="1:20" s="112" customFormat="1" ht="17.100000000000001" customHeight="1" x14ac:dyDescent="0.2">
      <c r="A148" s="13">
        <v>126</v>
      </c>
      <c r="B148" s="74">
        <v>4</v>
      </c>
      <c r="C148" s="75" t="s">
        <v>272</v>
      </c>
      <c r="D148" s="76">
        <f t="shared" si="20"/>
        <v>646880.79999999993</v>
      </c>
      <c r="E148" s="76">
        <f t="shared" si="21"/>
        <v>0</v>
      </c>
      <c r="F148" s="77"/>
      <c r="G148" s="77"/>
      <c r="H148" s="21"/>
      <c r="I148" s="79"/>
      <c r="J148" s="21"/>
      <c r="K148" s="21"/>
      <c r="L148" s="21"/>
      <c r="M148" s="21"/>
      <c r="N148" s="21"/>
      <c r="O148" s="21">
        <v>165</v>
      </c>
      <c r="P148" s="21">
        <v>274569.15999999997</v>
      </c>
      <c r="Q148" s="21">
        <v>205.1</v>
      </c>
      <c r="R148" s="21">
        <v>137754.06</v>
      </c>
      <c r="S148" s="21">
        <v>181.07</v>
      </c>
      <c r="T148" s="21">
        <v>234557.58</v>
      </c>
    </row>
    <row r="149" spans="1:20" s="112" customFormat="1" ht="17.100000000000001" customHeight="1" x14ac:dyDescent="0.2">
      <c r="A149" s="13">
        <v>127</v>
      </c>
      <c r="B149" s="74">
        <v>5</v>
      </c>
      <c r="C149" s="75" t="s">
        <v>273</v>
      </c>
      <c r="D149" s="76">
        <f t="shared" si="20"/>
        <v>1023579.99</v>
      </c>
      <c r="E149" s="76">
        <f t="shared" si="21"/>
        <v>762370.33</v>
      </c>
      <c r="F149" s="77"/>
      <c r="G149" s="77"/>
      <c r="H149" s="21">
        <v>762370.33</v>
      </c>
      <c r="I149" s="79"/>
      <c r="J149" s="21"/>
      <c r="K149" s="21"/>
      <c r="L149" s="21"/>
      <c r="M149" s="21"/>
      <c r="N149" s="21"/>
      <c r="O149" s="21"/>
      <c r="P149" s="21"/>
      <c r="Q149" s="21"/>
      <c r="R149" s="21"/>
      <c r="S149" s="21">
        <v>140</v>
      </c>
      <c r="T149" s="21">
        <v>261209.66</v>
      </c>
    </row>
    <row r="150" spans="1:20" s="9" customFormat="1" ht="17.100000000000001" customHeight="1" x14ac:dyDescent="0.2">
      <c r="A150" s="13">
        <v>128</v>
      </c>
      <c r="B150" s="74">
        <v>6</v>
      </c>
      <c r="C150" s="75" t="s">
        <v>274</v>
      </c>
      <c r="D150" s="76">
        <f t="shared" si="20"/>
        <v>3194958.76</v>
      </c>
      <c r="E150" s="76">
        <f t="shared" si="21"/>
        <v>0</v>
      </c>
      <c r="F150" s="86"/>
      <c r="G150" s="76"/>
      <c r="H150" s="87"/>
      <c r="I150" s="97"/>
      <c r="J150" s="96"/>
      <c r="K150" s="22">
        <v>1109.2</v>
      </c>
      <c r="L150" s="96">
        <v>2887104.52</v>
      </c>
      <c r="M150" s="22"/>
      <c r="N150" s="22"/>
      <c r="O150" s="22"/>
      <c r="P150" s="22"/>
      <c r="Q150" s="87"/>
      <c r="R150" s="22"/>
      <c r="S150" s="22">
        <v>165</v>
      </c>
      <c r="T150" s="22">
        <v>307854.24</v>
      </c>
    </row>
    <row r="151" spans="1:20" s="9" customFormat="1" ht="16.5" customHeight="1" x14ac:dyDescent="0.2">
      <c r="A151" s="13">
        <v>129</v>
      </c>
      <c r="B151" s="74">
        <v>7</v>
      </c>
      <c r="C151" s="75" t="s">
        <v>275</v>
      </c>
      <c r="D151" s="76">
        <f t="shared" si="20"/>
        <v>2472919.0900000003</v>
      </c>
      <c r="E151" s="76">
        <f t="shared" si="21"/>
        <v>0</v>
      </c>
      <c r="F151" s="76"/>
      <c r="G151" s="76"/>
      <c r="H151" s="89"/>
      <c r="I151" s="76"/>
      <c r="J151" s="89"/>
      <c r="K151" s="89">
        <v>811.6</v>
      </c>
      <c r="L151" s="89">
        <v>2211709.4300000002</v>
      </c>
      <c r="M151" s="89"/>
      <c r="N151" s="89"/>
      <c r="O151" s="89"/>
      <c r="P151" s="89"/>
      <c r="Q151" s="89"/>
      <c r="R151" s="89"/>
      <c r="S151" s="89">
        <v>140</v>
      </c>
      <c r="T151" s="89">
        <v>261209.66</v>
      </c>
    </row>
    <row r="152" spans="1:20" s="111" customFormat="1" ht="17.100000000000001" customHeight="1" x14ac:dyDescent="0.2">
      <c r="A152" s="13">
        <v>130</v>
      </c>
      <c r="B152" s="74">
        <v>8</v>
      </c>
      <c r="C152" s="75" t="s">
        <v>276</v>
      </c>
      <c r="D152" s="76">
        <f t="shared" si="20"/>
        <v>4977111.3499999996</v>
      </c>
      <c r="E152" s="76">
        <f t="shared" si="21"/>
        <v>1919714.6</v>
      </c>
      <c r="F152" s="77">
        <v>1088929.3600000001</v>
      </c>
      <c r="G152" s="77"/>
      <c r="H152" s="21"/>
      <c r="I152" s="79"/>
      <c r="J152" s="21">
        <v>830785.24</v>
      </c>
      <c r="K152" s="21">
        <v>1146.5999999999999</v>
      </c>
      <c r="L152" s="21">
        <v>3057396.75</v>
      </c>
      <c r="M152" s="21"/>
      <c r="N152" s="21"/>
      <c r="O152" s="21"/>
      <c r="P152" s="21"/>
      <c r="Q152" s="21"/>
      <c r="R152" s="21"/>
      <c r="S152" s="21"/>
      <c r="T152" s="21"/>
    </row>
    <row r="153" spans="1:20" s="18" customFormat="1" ht="17.100000000000001" customHeight="1" x14ac:dyDescent="0.2">
      <c r="A153" s="13">
        <v>131</v>
      </c>
      <c r="B153" s="74">
        <v>9</v>
      </c>
      <c r="C153" s="75" t="s">
        <v>277</v>
      </c>
      <c r="D153" s="76">
        <f t="shared" si="20"/>
        <v>2915248.97</v>
      </c>
      <c r="E153" s="76">
        <f t="shared" si="21"/>
        <v>0</v>
      </c>
      <c r="F153" s="77"/>
      <c r="G153" s="77"/>
      <c r="H153" s="21"/>
      <c r="I153" s="79"/>
      <c r="J153" s="21"/>
      <c r="K153" s="21">
        <v>1024.3</v>
      </c>
      <c r="L153" s="21">
        <v>2780164.31</v>
      </c>
      <c r="M153" s="21"/>
      <c r="N153" s="21"/>
      <c r="O153" s="21"/>
      <c r="P153" s="21"/>
      <c r="Q153" s="21"/>
      <c r="R153" s="21"/>
      <c r="S153" s="21">
        <v>128.9</v>
      </c>
      <c r="T153" s="21">
        <v>135084.66</v>
      </c>
    </row>
    <row r="154" spans="1:20" s="18" customFormat="1" ht="17.100000000000001" customHeight="1" x14ac:dyDescent="0.2">
      <c r="A154" s="13">
        <v>132</v>
      </c>
      <c r="B154" s="74">
        <v>10</v>
      </c>
      <c r="C154" s="75" t="s">
        <v>278</v>
      </c>
      <c r="D154" s="76">
        <f t="shared" si="20"/>
        <v>2586573.08</v>
      </c>
      <c r="E154" s="76">
        <f t="shared" si="21"/>
        <v>2337992.88</v>
      </c>
      <c r="F154" s="77">
        <v>1095238.1399999999</v>
      </c>
      <c r="G154" s="77"/>
      <c r="H154" s="21">
        <v>1242754.74</v>
      </c>
      <c r="I154" s="79"/>
      <c r="J154" s="21"/>
      <c r="K154" s="21"/>
      <c r="L154" s="21"/>
      <c r="M154" s="21"/>
      <c r="N154" s="21"/>
      <c r="O154" s="21"/>
      <c r="P154" s="21"/>
      <c r="Q154" s="21">
        <v>200</v>
      </c>
      <c r="R154" s="21">
        <v>248580.2</v>
      </c>
      <c r="S154" s="21"/>
      <c r="T154" s="21"/>
    </row>
    <row r="155" spans="1:20" s="9" customFormat="1" ht="17.100000000000001" customHeight="1" x14ac:dyDescent="0.2">
      <c r="A155" s="13">
        <v>133</v>
      </c>
      <c r="B155" s="74">
        <v>11</v>
      </c>
      <c r="C155" s="75" t="s">
        <v>279</v>
      </c>
      <c r="D155" s="76">
        <f t="shared" si="20"/>
        <v>4006159.05</v>
      </c>
      <c r="E155" s="76">
        <f t="shared" si="21"/>
        <v>891685.02</v>
      </c>
      <c r="F155" s="77">
        <v>891685.02</v>
      </c>
      <c r="G155" s="77"/>
      <c r="H155" s="21"/>
      <c r="I155" s="79"/>
      <c r="J155" s="21"/>
      <c r="K155" s="21">
        <v>1133.74</v>
      </c>
      <c r="L155" s="21">
        <v>3046172.67</v>
      </c>
      <c r="M155" s="21"/>
      <c r="N155" s="21"/>
      <c r="O155" s="21"/>
      <c r="P155" s="21"/>
      <c r="Q155" s="21">
        <v>184.04</v>
      </c>
      <c r="R155" s="21">
        <v>68301.36</v>
      </c>
      <c r="S155" s="21"/>
      <c r="T155" s="21"/>
    </row>
    <row r="156" spans="1:20" s="18" customFormat="1" ht="17.100000000000001" customHeight="1" x14ac:dyDescent="0.2">
      <c r="A156" s="13">
        <v>134</v>
      </c>
      <c r="B156" s="74">
        <v>12</v>
      </c>
      <c r="C156" s="75" t="s">
        <v>280</v>
      </c>
      <c r="D156" s="76">
        <f t="shared" si="20"/>
        <v>710149.98</v>
      </c>
      <c r="E156" s="76">
        <f t="shared" si="21"/>
        <v>710149.98</v>
      </c>
      <c r="F156" s="77">
        <v>710149.98</v>
      </c>
      <c r="G156" s="77"/>
      <c r="H156" s="21"/>
      <c r="I156" s="79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1:20" s="18" customFormat="1" ht="17.100000000000001" customHeight="1" x14ac:dyDescent="0.2">
      <c r="A157" s="13">
        <v>135</v>
      </c>
      <c r="B157" s="74">
        <v>13</v>
      </c>
      <c r="C157" s="75" t="s">
        <v>281</v>
      </c>
      <c r="D157" s="76">
        <f t="shared" si="20"/>
        <v>236024.1</v>
      </c>
      <c r="E157" s="76">
        <f t="shared" si="21"/>
        <v>236024.1</v>
      </c>
      <c r="F157" s="77"/>
      <c r="G157" s="77"/>
      <c r="H157" s="21"/>
      <c r="I157" s="79"/>
      <c r="J157" s="21">
        <v>236024.1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s="18" customFormat="1" ht="17.100000000000001" customHeight="1" x14ac:dyDescent="0.2">
      <c r="A158" s="13">
        <v>136</v>
      </c>
      <c r="B158" s="74">
        <v>14</v>
      </c>
      <c r="C158" s="75" t="s">
        <v>282</v>
      </c>
      <c r="D158" s="76">
        <f t="shared" si="20"/>
        <v>4129010.24</v>
      </c>
      <c r="E158" s="76">
        <f t="shared" si="21"/>
        <v>0</v>
      </c>
      <c r="F158" s="77"/>
      <c r="G158" s="77"/>
      <c r="H158" s="21"/>
      <c r="I158" s="79"/>
      <c r="J158" s="21"/>
      <c r="K158" s="21">
        <v>1515.17</v>
      </c>
      <c r="L158" s="21">
        <v>4129010.24</v>
      </c>
      <c r="M158" s="21"/>
      <c r="N158" s="21"/>
      <c r="O158" s="21"/>
      <c r="P158" s="21"/>
      <c r="Q158" s="21"/>
      <c r="R158" s="21"/>
      <c r="S158" s="21"/>
      <c r="T158" s="21"/>
    </row>
    <row r="159" spans="1:20" s="111" customFormat="1" ht="17.100000000000001" customHeight="1" x14ac:dyDescent="0.2">
      <c r="A159" s="13">
        <v>137</v>
      </c>
      <c r="B159" s="74">
        <v>15</v>
      </c>
      <c r="C159" s="75" t="s">
        <v>283</v>
      </c>
      <c r="D159" s="76">
        <f t="shared" si="20"/>
        <v>40971.339999999997</v>
      </c>
      <c r="E159" s="76">
        <f t="shared" si="21"/>
        <v>40971.339999999997</v>
      </c>
      <c r="F159" s="77">
        <v>40971.339999999997</v>
      </c>
      <c r="G159" s="77"/>
      <c r="H159" s="21"/>
      <c r="I159" s="79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s="111" customFormat="1" ht="17.100000000000001" customHeight="1" x14ac:dyDescent="0.2">
      <c r="A160" s="13">
        <v>138</v>
      </c>
      <c r="B160" s="74">
        <v>16</v>
      </c>
      <c r="C160" s="75" t="s">
        <v>284</v>
      </c>
      <c r="D160" s="76">
        <f t="shared" si="20"/>
        <v>128875.88</v>
      </c>
      <c r="E160" s="76">
        <f t="shared" si="21"/>
        <v>0</v>
      </c>
      <c r="F160" s="77"/>
      <c r="G160" s="77"/>
      <c r="H160" s="21"/>
      <c r="I160" s="79"/>
      <c r="J160" s="21"/>
      <c r="K160" s="21"/>
      <c r="L160" s="21"/>
      <c r="M160" s="21"/>
      <c r="N160" s="21"/>
      <c r="O160" s="21"/>
      <c r="P160" s="21"/>
      <c r="Q160" s="21">
        <v>86</v>
      </c>
      <c r="R160" s="21">
        <v>36958.15</v>
      </c>
      <c r="S160" s="21">
        <v>77.8</v>
      </c>
      <c r="T160" s="21">
        <v>91917.73</v>
      </c>
    </row>
    <row r="161" spans="1:20" s="111" customFormat="1" ht="17.100000000000001" customHeight="1" x14ac:dyDescent="0.2">
      <c r="A161" s="13">
        <v>139</v>
      </c>
      <c r="B161" s="74">
        <v>17</v>
      </c>
      <c r="C161" s="75" t="s">
        <v>285</v>
      </c>
      <c r="D161" s="76">
        <f t="shared" si="20"/>
        <v>107418.29000000001</v>
      </c>
      <c r="E161" s="76">
        <f t="shared" si="21"/>
        <v>0</v>
      </c>
      <c r="F161" s="77"/>
      <c r="G161" s="77"/>
      <c r="H161" s="21"/>
      <c r="I161" s="79"/>
      <c r="J161" s="21"/>
      <c r="K161" s="21"/>
      <c r="L161" s="21"/>
      <c r="M161" s="21"/>
      <c r="N161" s="21"/>
      <c r="O161" s="21"/>
      <c r="P161" s="21"/>
      <c r="Q161" s="21">
        <v>93.1</v>
      </c>
      <c r="R161" s="21">
        <v>37177.08</v>
      </c>
      <c r="S161" s="21">
        <v>66</v>
      </c>
      <c r="T161" s="21">
        <v>70241.210000000006</v>
      </c>
    </row>
    <row r="162" spans="1:20" s="18" customFormat="1" ht="17.100000000000001" customHeight="1" x14ac:dyDescent="0.2">
      <c r="A162" s="13">
        <v>140</v>
      </c>
      <c r="B162" s="74">
        <v>18</v>
      </c>
      <c r="C162" s="75" t="s">
        <v>128</v>
      </c>
      <c r="D162" s="76">
        <f t="shared" si="20"/>
        <v>775772.46</v>
      </c>
      <c r="E162" s="76">
        <f t="shared" si="21"/>
        <v>601766.31999999995</v>
      </c>
      <c r="F162" s="77">
        <v>601766.31999999995</v>
      </c>
      <c r="G162" s="77"/>
      <c r="H162" s="21"/>
      <c r="I162" s="79"/>
      <c r="J162" s="21"/>
      <c r="K162" s="21"/>
      <c r="L162" s="21"/>
      <c r="M162" s="21"/>
      <c r="N162" s="21"/>
      <c r="O162" s="21"/>
      <c r="P162" s="21"/>
      <c r="Q162" s="21">
        <v>140</v>
      </c>
      <c r="R162" s="21">
        <v>174006.14</v>
      </c>
      <c r="S162" s="21"/>
      <c r="T162" s="21"/>
    </row>
    <row r="163" spans="1:20" s="111" customFormat="1" ht="16.5" customHeight="1" x14ac:dyDescent="0.2">
      <c r="A163" s="13">
        <v>141</v>
      </c>
      <c r="B163" s="74">
        <v>19</v>
      </c>
      <c r="C163" s="75" t="s">
        <v>286</v>
      </c>
      <c r="D163" s="76">
        <f t="shared" si="20"/>
        <v>703855.39</v>
      </c>
      <c r="E163" s="76">
        <f t="shared" si="21"/>
        <v>662889.79</v>
      </c>
      <c r="F163" s="77">
        <v>310440.19</v>
      </c>
      <c r="G163" s="77"/>
      <c r="H163" s="21">
        <v>352449.6</v>
      </c>
      <c r="I163" s="79"/>
      <c r="J163" s="21"/>
      <c r="K163" s="21"/>
      <c r="L163" s="21"/>
      <c r="M163" s="21"/>
      <c r="N163" s="21"/>
      <c r="O163" s="21"/>
      <c r="P163" s="21"/>
      <c r="Q163" s="21">
        <v>27.3</v>
      </c>
      <c r="R163" s="21">
        <v>6246.65</v>
      </c>
      <c r="S163" s="21">
        <v>27.33</v>
      </c>
      <c r="T163" s="21">
        <v>34718.949999999997</v>
      </c>
    </row>
    <row r="164" spans="1:20" s="18" customFormat="1" ht="17.100000000000001" customHeight="1" x14ac:dyDescent="0.2">
      <c r="A164" s="13">
        <v>142</v>
      </c>
      <c r="B164" s="74">
        <v>20</v>
      </c>
      <c r="C164" s="75" t="s">
        <v>287</v>
      </c>
      <c r="D164" s="76">
        <f t="shared" si="20"/>
        <v>4557242.01</v>
      </c>
      <c r="E164" s="76">
        <f t="shared" si="21"/>
        <v>2143630.65</v>
      </c>
      <c r="F164" s="77">
        <v>579523.31999999995</v>
      </c>
      <c r="G164" s="77">
        <v>756775.62</v>
      </c>
      <c r="H164" s="21">
        <v>807331.71</v>
      </c>
      <c r="I164" s="79"/>
      <c r="J164" s="21"/>
      <c r="K164" s="21">
        <v>822.8</v>
      </c>
      <c r="L164" s="21">
        <v>2241195.54</v>
      </c>
      <c r="M164" s="21"/>
      <c r="N164" s="21"/>
      <c r="O164" s="21"/>
      <c r="P164" s="21"/>
      <c r="Q164" s="21">
        <v>89.4</v>
      </c>
      <c r="R164" s="21">
        <v>35217.360000000001</v>
      </c>
      <c r="S164" s="21">
        <v>105.9</v>
      </c>
      <c r="T164" s="21">
        <v>137198.46</v>
      </c>
    </row>
    <row r="165" spans="1:20" s="111" customFormat="1" ht="17.100000000000001" customHeight="1" x14ac:dyDescent="0.2">
      <c r="A165" s="13">
        <v>143</v>
      </c>
      <c r="B165" s="74">
        <v>21</v>
      </c>
      <c r="C165" s="75" t="s">
        <v>288</v>
      </c>
      <c r="D165" s="76">
        <f t="shared" si="20"/>
        <v>3759028.2600000002</v>
      </c>
      <c r="E165" s="76">
        <f t="shared" si="21"/>
        <v>928176.66</v>
      </c>
      <c r="F165" s="77">
        <v>928176.66</v>
      </c>
      <c r="G165" s="77"/>
      <c r="H165" s="21"/>
      <c r="I165" s="79"/>
      <c r="J165" s="21"/>
      <c r="K165" s="21">
        <v>1038.8</v>
      </c>
      <c r="L165" s="21">
        <v>2830851.6</v>
      </c>
      <c r="M165" s="21"/>
      <c r="N165" s="21"/>
      <c r="O165" s="21"/>
      <c r="P165" s="21"/>
      <c r="Q165" s="21"/>
      <c r="R165" s="21"/>
      <c r="S165" s="21"/>
      <c r="T165" s="21"/>
    </row>
    <row r="166" spans="1:20" s="9" customFormat="1" ht="17.100000000000001" customHeight="1" x14ac:dyDescent="0.2">
      <c r="A166" s="13">
        <v>144</v>
      </c>
      <c r="B166" s="74">
        <v>22</v>
      </c>
      <c r="C166" s="75" t="s">
        <v>289</v>
      </c>
      <c r="D166" s="76">
        <f t="shared" si="20"/>
        <v>1438481.11</v>
      </c>
      <c r="E166" s="76">
        <f t="shared" si="21"/>
        <v>0</v>
      </c>
      <c r="F166" s="77"/>
      <c r="G166" s="77"/>
      <c r="H166" s="21"/>
      <c r="I166" s="79"/>
      <c r="J166" s="21"/>
      <c r="K166" s="21"/>
      <c r="L166" s="21"/>
      <c r="M166" s="21">
        <v>1</v>
      </c>
      <c r="N166" s="21">
        <v>1438481.11</v>
      </c>
      <c r="O166" s="21"/>
      <c r="P166" s="21"/>
      <c r="Q166" s="21"/>
      <c r="R166" s="21"/>
      <c r="S166" s="21"/>
      <c r="T166" s="21"/>
    </row>
    <row r="167" spans="1:20" s="112" customFormat="1" ht="15" customHeight="1" x14ac:dyDescent="0.2">
      <c r="A167" s="13">
        <v>145</v>
      </c>
      <c r="B167" s="74">
        <v>23</v>
      </c>
      <c r="C167" s="75" t="s">
        <v>290</v>
      </c>
      <c r="D167" s="76">
        <f t="shared" si="20"/>
        <v>4737841.7300000004</v>
      </c>
      <c r="E167" s="76">
        <f t="shared" si="21"/>
        <v>1983451.4300000002</v>
      </c>
      <c r="F167" s="77">
        <v>875737.93</v>
      </c>
      <c r="G167" s="77"/>
      <c r="H167" s="21">
        <v>1107713.5</v>
      </c>
      <c r="I167" s="79"/>
      <c r="J167" s="21"/>
      <c r="K167" s="21">
        <v>1010.74</v>
      </c>
      <c r="L167" s="21">
        <v>2754390.3</v>
      </c>
      <c r="M167" s="21"/>
      <c r="N167" s="21"/>
      <c r="O167" s="21"/>
      <c r="P167" s="21"/>
      <c r="Q167" s="21"/>
      <c r="R167" s="21"/>
      <c r="S167" s="21"/>
      <c r="T167" s="21"/>
    </row>
    <row r="168" spans="1:20" s="18" customFormat="1" ht="15" customHeight="1" x14ac:dyDescent="0.2">
      <c r="A168" s="13">
        <v>146</v>
      </c>
      <c r="B168" s="74">
        <v>24</v>
      </c>
      <c r="C168" s="75" t="s">
        <v>291</v>
      </c>
      <c r="D168" s="76">
        <f t="shared" si="20"/>
        <v>3438470.74</v>
      </c>
      <c r="E168" s="76">
        <f t="shared" si="21"/>
        <v>0</v>
      </c>
      <c r="F168" s="77"/>
      <c r="G168" s="77"/>
      <c r="H168" s="21"/>
      <c r="I168" s="79"/>
      <c r="J168" s="21"/>
      <c r="K168" s="21"/>
      <c r="L168" s="21"/>
      <c r="M168" s="21">
        <v>2</v>
      </c>
      <c r="N168" s="21">
        <v>3438470.74</v>
      </c>
      <c r="O168" s="21"/>
      <c r="P168" s="21"/>
      <c r="Q168" s="21"/>
      <c r="R168" s="21"/>
      <c r="S168" s="21"/>
      <c r="T168" s="21"/>
    </row>
    <row r="169" spans="1:20" s="18" customFormat="1" ht="15" customHeight="1" x14ac:dyDescent="0.2">
      <c r="A169" s="13">
        <v>147</v>
      </c>
      <c r="B169" s="74">
        <v>25</v>
      </c>
      <c r="C169" s="75" t="s">
        <v>292</v>
      </c>
      <c r="D169" s="76">
        <f t="shared" si="20"/>
        <v>3318448.15</v>
      </c>
      <c r="E169" s="76">
        <f t="shared" si="21"/>
        <v>879566.14</v>
      </c>
      <c r="F169" s="77">
        <v>879566.14</v>
      </c>
      <c r="G169" s="77"/>
      <c r="H169" s="21"/>
      <c r="I169" s="79"/>
      <c r="J169" s="21"/>
      <c r="K169" s="21">
        <v>991.7</v>
      </c>
      <c r="L169" s="21">
        <v>2438882.0099999998</v>
      </c>
      <c r="M169" s="21"/>
      <c r="N169" s="21"/>
      <c r="O169" s="21"/>
      <c r="P169" s="21"/>
      <c r="Q169" s="21"/>
      <c r="R169" s="21"/>
      <c r="S169" s="21"/>
      <c r="T169" s="21"/>
    </row>
    <row r="170" spans="1:20" s="18" customFormat="1" ht="15" customHeight="1" x14ac:dyDescent="0.2">
      <c r="A170" s="13">
        <v>148</v>
      </c>
      <c r="B170" s="74">
        <v>26</v>
      </c>
      <c r="C170" s="75" t="s">
        <v>293</v>
      </c>
      <c r="D170" s="76">
        <f t="shared" si="20"/>
        <v>2988914.37</v>
      </c>
      <c r="E170" s="76">
        <f t="shared" si="21"/>
        <v>0</v>
      </c>
      <c r="F170" s="77"/>
      <c r="G170" s="77"/>
      <c r="H170" s="21"/>
      <c r="I170" s="79"/>
      <c r="J170" s="21"/>
      <c r="K170" s="21">
        <v>1096.8</v>
      </c>
      <c r="L170" s="21">
        <v>2988914.37</v>
      </c>
      <c r="M170" s="21"/>
      <c r="N170" s="21"/>
      <c r="O170" s="21"/>
      <c r="P170" s="21"/>
      <c r="Q170" s="21"/>
      <c r="R170" s="21"/>
      <c r="S170" s="21"/>
      <c r="T170" s="21"/>
    </row>
    <row r="171" spans="1:20" s="18" customFormat="1" ht="15" customHeight="1" x14ac:dyDescent="0.2">
      <c r="A171" s="13">
        <v>149</v>
      </c>
      <c r="B171" s="74">
        <v>27</v>
      </c>
      <c r="C171" s="75" t="s">
        <v>294</v>
      </c>
      <c r="D171" s="76">
        <f t="shared" si="20"/>
        <v>924568.96</v>
      </c>
      <c r="E171" s="76">
        <f t="shared" si="21"/>
        <v>214592.81</v>
      </c>
      <c r="F171" s="77"/>
      <c r="G171" s="77"/>
      <c r="H171" s="21">
        <v>146747.74</v>
      </c>
      <c r="I171" s="79"/>
      <c r="J171" s="21">
        <v>67845.070000000007</v>
      </c>
      <c r="K171" s="21">
        <v>260.52999999999997</v>
      </c>
      <c r="L171" s="21">
        <v>709976.15</v>
      </c>
      <c r="M171" s="21"/>
      <c r="N171" s="21"/>
      <c r="O171" s="21"/>
      <c r="P171" s="21"/>
      <c r="Q171" s="21"/>
      <c r="R171" s="21"/>
      <c r="S171" s="21"/>
      <c r="T171" s="21"/>
    </row>
    <row r="172" spans="1:20" s="9" customFormat="1" ht="15" customHeight="1" x14ac:dyDescent="0.2">
      <c r="A172" s="13">
        <v>150</v>
      </c>
      <c r="B172" s="74">
        <v>28</v>
      </c>
      <c r="C172" s="75" t="s">
        <v>295</v>
      </c>
      <c r="D172" s="76">
        <f t="shared" si="20"/>
        <v>1437449.7</v>
      </c>
      <c r="E172" s="76">
        <f t="shared" si="21"/>
        <v>0</v>
      </c>
      <c r="F172" s="77"/>
      <c r="G172" s="77"/>
      <c r="H172" s="21"/>
      <c r="I172" s="79"/>
      <c r="J172" s="21"/>
      <c r="K172" s="21"/>
      <c r="L172" s="21"/>
      <c r="M172" s="21">
        <v>1</v>
      </c>
      <c r="N172" s="21">
        <v>1437449.7</v>
      </c>
      <c r="O172" s="21"/>
      <c r="P172" s="21"/>
      <c r="Q172" s="21"/>
      <c r="R172" s="21"/>
      <c r="S172" s="21"/>
      <c r="T172" s="21"/>
    </row>
    <row r="173" spans="1:20" s="18" customFormat="1" ht="15" customHeight="1" x14ac:dyDescent="0.2">
      <c r="A173" s="13">
        <v>151</v>
      </c>
      <c r="B173" s="74">
        <v>29</v>
      </c>
      <c r="C173" s="75" t="s">
        <v>296</v>
      </c>
      <c r="D173" s="76">
        <f t="shared" si="20"/>
        <v>5395730.79</v>
      </c>
      <c r="E173" s="76">
        <f t="shared" si="21"/>
        <v>2495685.4500000002</v>
      </c>
      <c r="F173" s="77">
        <v>995130.78</v>
      </c>
      <c r="G173" s="77"/>
      <c r="H173" s="21">
        <v>1500554.67</v>
      </c>
      <c r="I173" s="79"/>
      <c r="J173" s="21"/>
      <c r="K173" s="21">
        <v>1064.2</v>
      </c>
      <c r="L173" s="21">
        <v>2900045.34</v>
      </c>
      <c r="M173" s="21"/>
      <c r="N173" s="21"/>
      <c r="O173" s="21"/>
      <c r="P173" s="21"/>
      <c r="Q173" s="21"/>
      <c r="R173" s="21"/>
      <c r="S173" s="21"/>
      <c r="T173" s="21"/>
    </row>
    <row r="174" spans="1:20" s="18" customFormat="1" ht="15" customHeight="1" x14ac:dyDescent="0.2">
      <c r="A174" s="13">
        <v>152</v>
      </c>
      <c r="B174" s="74">
        <v>30</v>
      </c>
      <c r="C174" s="75" t="s">
        <v>297</v>
      </c>
      <c r="D174" s="76">
        <f t="shared" si="20"/>
        <v>2450408.31</v>
      </c>
      <c r="E174" s="76">
        <f t="shared" si="21"/>
        <v>2140828.62</v>
      </c>
      <c r="F174" s="77">
        <v>897326.1</v>
      </c>
      <c r="G174" s="77"/>
      <c r="H174" s="21">
        <v>1243502.52</v>
      </c>
      <c r="I174" s="79"/>
      <c r="J174" s="21"/>
      <c r="K174" s="21"/>
      <c r="L174" s="21"/>
      <c r="M174" s="21"/>
      <c r="N174" s="21"/>
      <c r="O174" s="21">
        <v>165</v>
      </c>
      <c r="P174" s="21">
        <v>309579.69</v>
      </c>
      <c r="Q174" s="21"/>
      <c r="R174" s="21"/>
      <c r="S174" s="21"/>
      <c r="T174" s="21"/>
    </row>
    <row r="175" spans="1:20" s="18" customFormat="1" ht="15" customHeight="1" x14ac:dyDescent="0.2">
      <c r="A175" s="13">
        <v>153</v>
      </c>
      <c r="B175" s="74">
        <v>31</v>
      </c>
      <c r="C175" s="75" t="s">
        <v>298</v>
      </c>
      <c r="D175" s="76">
        <f t="shared" si="20"/>
        <v>1340670.6599999999</v>
      </c>
      <c r="E175" s="76">
        <f t="shared" si="21"/>
        <v>1340670.6599999999</v>
      </c>
      <c r="F175" s="77"/>
      <c r="G175" s="77"/>
      <c r="H175" s="21">
        <v>1340670.6599999999</v>
      </c>
      <c r="I175" s="79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</row>
    <row r="176" spans="1:20" s="111" customFormat="1" ht="15" customHeight="1" x14ac:dyDescent="0.2">
      <c r="A176" s="13">
        <v>154</v>
      </c>
      <c r="B176" s="74">
        <v>32</v>
      </c>
      <c r="C176" s="75" t="s">
        <v>299</v>
      </c>
      <c r="D176" s="76">
        <f t="shared" si="20"/>
        <v>398015.95</v>
      </c>
      <c r="E176" s="76">
        <f t="shared" si="21"/>
        <v>0</v>
      </c>
      <c r="F176" s="77"/>
      <c r="G176" s="77"/>
      <c r="H176" s="21"/>
      <c r="I176" s="79"/>
      <c r="J176" s="21"/>
      <c r="K176" s="21"/>
      <c r="L176" s="21"/>
      <c r="M176" s="21"/>
      <c r="N176" s="21"/>
      <c r="O176" s="21"/>
      <c r="P176" s="21"/>
      <c r="Q176" s="21">
        <v>261.67</v>
      </c>
      <c r="R176" s="21">
        <v>398015.95</v>
      </c>
      <c r="S176" s="21"/>
      <c r="T176" s="21"/>
    </row>
    <row r="177" spans="1:20" s="18" customFormat="1" ht="12.75" x14ac:dyDescent="0.2">
      <c r="A177" s="13">
        <v>155</v>
      </c>
      <c r="B177" s="74">
        <v>33</v>
      </c>
      <c r="C177" s="75" t="s">
        <v>300</v>
      </c>
      <c r="D177" s="76">
        <f t="shared" si="20"/>
        <v>1680626.96</v>
      </c>
      <c r="E177" s="76">
        <f t="shared" si="21"/>
        <v>1680626.96</v>
      </c>
      <c r="F177" s="77">
        <v>418117.23</v>
      </c>
      <c r="G177" s="77">
        <v>243085.33</v>
      </c>
      <c r="H177" s="21">
        <v>630505.30999999994</v>
      </c>
      <c r="I177" s="79"/>
      <c r="J177" s="21">
        <v>388919.08999999997</v>
      </c>
      <c r="K177" s="21"/>
      <c r="L177" s="21"/>
      <c r="M177" s="21"/>
      <c r="N177" s="21"/>
      <c r="O177" s="21"/>
      <c r="P177" s="21"/>
      <c r="Q177" s="21"/>
      <c r="R177" s="21"/>
      <c r="S177" s="21"/>
      <c r="T177" s="21"/>
    </row>
    <row r="178" spans="1:20" s="111" customFormat="1" ht="15" customHeight="1" x14ac:dyDescent="0.2">
      <c r="A178" s="13">
        <v>156</v>
      </c>
      <c r="B178" s="74">
        <v>34</v>
      </c>
      <c r="C178" s="75" t="s">
        <v>301</v>
      </c>
      <c r="D178" s="76">
        <f t="shared" si="20"/>
        <v>889024.92999999993</v>
      </c>
      <c r="E178" s="76">
        <f t="shared" si="21"/>
        <v>889024.92999999993</v>
      </c>
      <c r="F178" s="77"/>
      <c r="G178" s="77">
        <v>522994.86</v>
      </c>
      <c r="H178" s="21"/>
      <c r="I178" s="79"/>
      <c r="J178" s="21">
        <v>366030.07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79" spans="1:20" s="18" customFormat="1" ht="15" customHeight="1" x14ac:dyDescent="0.2">
      <c r="A179" s="13">
        <v>157</v>
      </c>
      <c r="B179" s="74">
        <v>35</v>
      </c>
      <c r="C179" s="75" t="s">
        <v>302</v>
      </c>
      <c r="D179" s="76">
        <f t="shared" si="20"/>
        <v>1938478.54</v>
      </c>
      <c r="E179" s="76">
        <f t="shared" si="21"/>
        <v>1796477.59</v>
      </c>
      <c r="F179" s="77">
        <v>342029.01</v>
      </c>
      <c r="G179" s="77">
        <v>235658.85</v>
      </c>
      <c r="H179" s="21">
        <v>754448.22</v>
      </c>
      <c r="I179" s="79"/>
      <c r="J179" s="21">
        <v>464341.51</v>
      </c>
      <c r="K179" s="21"/>
      <c r="L179" s="21"/>
      <c r="M179" s="21"/>
      <c r="N179" s="21"/>
      <c r="O179" s="21">
        <v>110</v>
      </c>
      <c r="P179" s="21">
        <v>142000.95000000001</v>
      </c>
      <c r="Q179" s="21"/>
      <c r="R179" s="21"/>
      <c r="S179" s="21"/>
      <c r="T179" s="21"/>
    </row>
    <row r="180" spans="1:20" s="111" customFormat="1" ht="15" customHeight="1" x14ac:dyDescent="0.2">
      <c r="A180" s="13">
        <v>158</v>
      </c>
      <c r="B180" s="74">
        <v>36</v>
      </c>
      <c r="C180" s="75" t="s">
        <v>303</v>
      </c>
      <c r="D180" s="76">
        <f t="shared" si="20"/>
        <v>2999666.43</v>
      </c>
      <c r="E180" s="76">
        <f t="shared" si="21"/>
        <v>2827476.8800000004</v>
      </c>
      <c r="F180" s="77">
        <v>780795.16</v>
      </c>
      <c r="G180" s="77">
        <v>453939.32</v>
      </c>
      <c r="H180" s="21">
        <v>866472.05</v>
      </c>
      <c r="I180" s="79"/>
      <c r="J180" s="21">
        <v>726270.35</v>
      </c>
      <c r="K180" s="21"/>
      <c r="L180" s="21"/>
      <c r="M180" s="21"/>
      <c r="N180" s="21"/>
      <c r="O180" s="21"/>
      <c r="P180" s="21"/>
      <c r="Q180" s="21"/>
      <c r="R180" s="21"/>
      <c r="S180" s="21">
        <v>140.69999999999999</v>
      </c>
      <c r="T180" s="21">
        <v>172189.55</v>
      </c>
    </row>
    <row r="181" spans="1:20" s="18" customFormat="1" ht="15" customHeight="1" x14ac:dyDescent="0.2">
      <c r="A181" s="13">
        <v>159</v>
      </c>
      <c r="B181" s="74">
        <v>37</v>
      </c>
      <c r="C181" s="75" t="s">
        <v>304</v>
      </c>
      <c r="D181" s="76">
        <f t="shared" si="20"/>
        <v>1018953.8799999999</v>
      </c>
      <c r="E181" s="76">
        <f t="shared" si="21"/>
        <v>1018953.8799999999</v>
      </c>
      <c r="F181" s="77">
        <v>252492.14</v>
      </c>
      <c r="G181" s="77">
        <v>156270.57</v>
      </c>
      <c r="H181" s="21">
        <v>578175.67999999993</v>
      </c>
      <c r="I181" s="79"/>
      <c r="J181" s="21">
        <v>32015.49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s="18" customFormat="1" ht="15" customHeight="1" x14ac:dyDescent="0.2">
      <c r="A182" s="13">
        <v>160</v>
      </c>
      <c r="B182" s="74">
        <v>38</v>
      </c>
      <c r="C182" s="75" t="s">
        <v>305</v>
      </c>
      <c r="D182" s="76">
        <f t="shared" si="20"/>
        <v>8660981.1699999999</v>
      </c>
      <c r="E182" s="76">
        <f t="shared" si="21"/>
        <v>0</v>
      </c>
      <c r="F182" s="77"/>
      <c r="G182" s="77"/>
      <c r="H182" s="21"/>
      <c r="I182" s="79"/>
      <c r="J182" s="21"/>
      <c r="K182" s="87"/>
      <c r="L182" s="96"/>
      <c r="M182" s="21">
        <v>6</v>
      </c>
      <c r="N182" s="21">
        <v>8660981.1699999999</v>
      </c>
      <c r="O182" s="21"/>
      <c r="P182" s="21"/>
      <c r="Q182" s="21"/>
      <c r="R182" s="21"/>
      <c r="S182" s="21"/>
      <c r="T182" s="21"/>
    </row>
    <row r="183" spans="1:20" s="18" customFormat="1" ht="15" customHeight="1" x14ac:dyDescent="0.2">
      <c r="A183" s="13">
        <v>161</v>
      </c>
      <c r="B183" s="74">
        <v>39</v>
      </c>
      <c r="C183" s="75" t="s">
        <v>306</v>
      </c>
      <c r="D183" s="76">
        <f t="shared" si="20"/>
        <v>1432419.9</v>
      </c>
      <c r="E183" s="76">
        <f t="shared" si="21"/>
        <v>0</v>
      </c>
      <c r="F183" s="77"/>
      <c r="G183" s="77"/>
      <c r="H183" s="21"/>
      <c r="I183" s="79"/>
      <c r="J183" s="21"/>
      <c r="K183" s="21"/>
      <c r="L183" s="21"/>
      <c r="M183" s="21">
        <v>1</v>
      </c>
      <c r="N183" s="21">
        <v>1432419.9</v>
      </c>
      <c r="O183" s="21"/>
      <c r="P183" s="21"/>
      <c r="Q183" s="21"/>
      <c r="R183" s="21"/>
      <c r="S183" s="21"/>
      <c r="T183" s="21"/>
    </row>
    <row r="184" spans="1:20" s="18" customFormat="1" ht="15" customHeight="1" x14ac:dyDescent="0.2">
      <c r="A184" s="13">
        <v>162</v>
      </c>
      <c r="B184" s="74">
        <v>40</v>
      </c>
      <c r="C184" s="75" t="s">
        <v>307</v>
      </c>
      <c r="D184" s="76">
        <f t="shared" si="20"/>
        <v>1434269.41</v>
      </c>
      <c r="E184" s="76">
        <f t="shared" si="21"/>
        <v>0</v>
      </c>
      <c r="F184" s="77"/>
      <c r="G184" s="77"/>
      <c r="H184" s="21"/>
      <c r="I184" s="79"/>
      <c r="J184" s="21"/>
      <c r="K184" s="21"/>
      <c r="L184" s="21"/>
      <c r="M184" s="21">
        <v>1</v>
      </c>
      <c r="N184" s="21">
        <v>1434269.41</v>
      </c>
      <c r="O184" s="21"/>
      <c r="P184" s="21"/>
      <c r="Q184" s="21"/>
      <c r="R184" s="21"/>
      <c r="S184" s="21"/>
      <c r="T184" s="21"/>
    </row>
    <row r="185" spans="1:20" s="18" customFormat="1" ht="15" customHeight="1" x14ac:dyDescent="0.2">
      <c r="A185" s="13">
        <v>163</v>
      </c>
      <c r="B185" s="74">
        <v>41</v>
      </c>
      <c r="C185" s="75" t="s">
        <v>308</v>
      </c>
      <c r="D185" s="76">
        <f t="shared" si="20"/>
        <v>1029449.4099999999</v>
      </c>
      <c r="E185" s="76">
        <f t="shared" si="21"/>
        <v>451231.93</v>
      </c>
      <c r="F185" s="77">
        <v>193149.72</v>
      </c>
      <c r="G185" s="77"/>
      <c r="H185" s="21"/>
      <c r="I185" s="79"/>
      <c r="J185" s="21">
        <v>258082.21</v>
      </c>
      <c r="K185" s="21"/>
      <c r="L185" s="21"/>
      <c r="M185" s="21"/>
      <c r="N185" s="21"/>
      <c r="O185" s="21">
        <v>110</v>
      </c>
      <c r="P185" s="21">
        <v>236262.22999999998</v>
      </c>
      <c r="Q185" s="21">
        <v>110</v>
      </c>
      <c r="R185" s="21">
        <v>136719.10999999999</v>
      </c>
      <c r="S185" s="21">
        <v>110</v>
      </c>
      <c r="T185" s="21">
        <v>205236.13999999998</v>
      </c>
    </row>
    <row r="186" spans="1:20" s="18" customFormat="1" ht="15" customHeight="1" x14ac:dyDescent="0.2">
      <c r="A186" s="13">
        <v>164</v>
      </c>
      <c r="B186" s="74">
        <v>42</v>
      </c>
      <c r="C186" s="75" t="s">
        <v>309</v>
      </c>
      <c r="D186" s="76">
        <f t="shared" si="20"/>
        <v>315766.86</v>
      </c>
      <c r="E186" s="76">
        <f t="shared" si="21"/>
        <v>315766.86</v>
      </c>
      <c r="F186" s="77"/>
      <c r="G186" s="101"/>
      <c r="H186" s="100"/>
      <c r="I186" s="88"/>
      <c r="J186" s="102">
        <v>315766.86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s="18" customFormat="1" ht="15" customHeight="1" x14ac:dyDescent="0.2">
      <c r="A187" s="13">
        <v>165</v>
      </c>
      <c r="B187" s="74">
        <v>43</v>
      </c>
      <c r="C187" s="75" t="s">
        <v>310</v>
      </c>
      <c r="D187" s="76">
        <f t="shared" si="20"/>
        <v>3517860.6500000004</v>
      </c>
      <c r="E187" s="76">
        <f t="shared" si="21"/>
        <v>0</v>
      </c>
      <c r="F187" s="77"/>
      <c r="G187" s="77"/>
      <c r="H187" s="21"/>
      <c r="I187" s="79"/>
      <c r="J187" s="21"/>
      <c r="K187" s="21">
        <v>1362.25</v>
      </c>
      <c r="L187" s="21">
        <v>3517860.6500000004</v>
      </c>
      <c r="M187" s="21"/>
      <c r="N187" s="21"/>
      <c r="O187" s="21"/>
      <c r="P187" s="21"/>
      <c r="Q187" s="21"/>
      <c r="R187" s="21"/>
      <c r="S187" s="21"/>
      <c r="T187" s="21"/>
    </row>
    <row r="188" spans="1:20" s="18" customFormat="1" ht="15" customHeight="1" x14ac:dyDescent="0.2">
      <c r="A188" s="13">
        <v>166</v>
      </c>
      <c r="B188" s="74">
        <v>44</v>
      </c>
      <c r="C188" s="75" t="s">
        <v>311</v>
      </c>
      <c r="D188" s="76">
        <f t="shared" si="20"/>
        <v>1526771.1199999999</v>
      </c>
      <c r="E188" s="76">
        <f t="shared" si="21"/>
        <v>899693.24</v>
      </c>
      <c r="F188" s="77"/>
      <c r="G188" s="77">
        <v>351234.12</v>
      </c>
      <c r="H188" s="21"/>
      <c r="I188" s="79"/>
      <c r="J188" s="21">
        <v>548459.12</v>
      </c>
      <c r="K188" s="21"/>
      <c r="L188" s="21"/>
      <c r="M188" s="21"/>
      <c r="N188" s="21"/>
      <c r="O188" s="21">
        <v>165</v>
      </c>
      <c r="P188" s="21">
        <v>114144.96000000001</v>
      </c>
      <c r="Q188" s="21">
        <v>165</v>
      </c>
      <c r="R188" s="21">
        <v>205078.68</v>
      </c>
      <c r="S188" s="21">
        <v>165</v>
      </c>
      <c r="T188" s="21">
        <v>307854.24</v>
      </c>
    </row>
    <row r="189" spans="1:20" s="18" customFormat="1" ht="15" customHeight="1" x14ac:dyDescent="0.2">
      <c r="A189" s="13">
        <v>167</v>
      </c>
      <c r="B189" s="74">
        <v>45</v>
      </c>
      <c r="C189" s="75" t="s">
        <v>312</v>
      </c>
      <c r="D189" s="76">
        <f t="shared" si="20"/>
        <v>1693155.8900000001</v>
      </c>
      <c r="E189" s="76">
        <f t="shared" si="21"/>
        <v>1600561.52</v>
      </c>
      <c r="F189" s="77">
        <v>426890.21</v>
      </c>
      <c r="G189" s="77">
        <v>328414.81</v>
      </c>
      <c r="H189" s="21">
        <v>580718.53</v>
      </c>
      <c r="I189" s="79"/>
      <c r="J189" s="21">
        <v>264537.96999999997</v>
      </c>
      <c r="K189" s="21"/>
      <c r="L189" s="21"/>
      <c r="M189" s="21"/>
      <c r="N189" s="21"/>
      <c r="O189" s="21"/>
      <c r="P189" s="21"/>
      <c r="Q189" s="21"/>
      <c r="R189" s="21"/>
      <c r="S189" s="21">
        <v>84.8</v>
      </c>
      <c r="T189" s="21">
        <v>92594.37</v>
      </c>
    </row>
    <row r="190" spans="1:20" s="18" customFormat="1" ht="15" customHeight="1" x14ac:dyDescent="0.2">
      <c r="A190" s="13">
        <v>168</v>
      </c>
      <c r="B190" s="74">
        <v>46</v>
      </c>
      <c r="C190" s="75" t="s">
        <v>313</v>
      </c>
      <c r="D190" s="76">
        <f t="shared" si="20"/>
        <v>673449.46</v>
      </c>
      <c r="E190" s="76">
        <f t="shared" si="21"/>
        <v>673449.46</v>
      </c>
      <c r="F190" s="77">
        <v>225245.24</v>
      </c>
      <c r="G190" s="77">
        <v>219498.27</v>
      </c>
      <c r="H190" s="21"/>
      <c r="I190" s="79"/>
      <c r="J190" s="21">
        <v>228705.95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1" spans="1:20" s="111" customFormat="1" ht="15" customHeight="1" x14ac:dyDescent="0.2">
      <c r="A191" s="13">
        <v>169</v>
      </c>
      <c r="B191" s="74">
        <v>47</v>
      </c>
      <c r="C191" s="75" t="s">
        <v>314</v>
      </c>
      <c r="D191" s="76">
        <f t="shared" si="20"/>
        <v>886814.94000000006</v>
      </c>
      <c r="E191" s="76">
        <f t="shared" si="21"/>
        <v>210027.77</v>
      </c>
      <c r="F191" s="77"/>
      <c r="G191" s="77">
        <v>36614.21</v>
      </c>
      <c r="H191" s="21">
        <v>136580.46</v>
      </c>
      <c r="I191" s="79"/>
      <c r="J191" s="21">
        <v>36833.1</v>
      </c>
      <c r="K191" s="21">
        <v>260.39999999999998</v>
      </c>
      <c r="L191" s="21">
        <v>676787.17</v>
      </c>
      <c r="M191" s="21"/>
      <c r="N191" s="21"/>
      <c r="O191" s="21"/>
      <c r="P191" s="21"/>
      <c r="Q191" s="21"/>
      <c r="R191" s="21"/>
      <c r="S191" s="21"/>
      <c r="T191" s="21"/>
    </row>
    <row r="192" spans="1:20" s="18" customFormat="1" ht="15" customHeight="1" x14ac:dyDescent="0.2">
      <c r="A192" s="13">
        <v>170</v>
      </c>
      <c r="B192" s="74">
        <v>48</v>
      </c>
      <c r="C192" s="75" t="s">
        <v>315</v>
      </c>
      <c r="D192" s="76">
        <f t="shared" si="20"/>
        <v>2941626.82</v>
      </c>
      <c r="E192" s="76">
        <f t="shared" si="21"/>
        <v>679230.11</v>
      </c>
      <c r="F192" s="77">
        <v>679230.11</v>
      </c>
      <c r="G192" s="77"/>
      <c r="H192" s="21"/>
      <c r="I192" s="79"/>
      <c r="J192" s="21"/>
      <c r="K192" s="21">
        <v>830.2</v>
      </c>
      <c r="L192" s="21">
        <v>2262396.71</v>
      </c>
      <c r="M192" s="21"/>
      <c r="N192" s="21"/>
      <c r="O192" s="21"/>
      <c r="P192" s="21"/>
      <c r="Q192" s="21"/>
      <c r="R192" s="21"/>
      <c r="S192" s="21"/>
      <c r="T192" s="21"/>
    </row>
    <row r="193" spans="1:20" s="18" customFormat="1" ht="15" customHeight="1" x14ac:dyDescent="0.2">
      <c r="A193" s="13">
        <v>171</v>
      </c>
      <c r="B193" s="74">
        <v>49</v>
      </c>
      <c r="C193" s="75" t="s">
        <v>316</v>
      </c>
      <c r="D193" s="76">
        <f t="shared" si="20"/>
        <v>1625178.89</v>
      </c>
      <c r="E193" s="76">
        <f t="shared" si="21"/>
        <v>1064102.04</v>
      </c>
      <c r="F193" s="77">
        <v>336911.34</v>
      </c>
      <c r="G193" s="77"/>
      <c r="H193" s="21">
        <v>727190.7</v>
      </c>
      <c r="I193" s="79"/>
      <c r="J193" s="21"/>
      <c r="K193" s="21"/>
      <c r="L193" s="21"/>
      <c r="M193" s="21"/>
      <c r="N193" s="21"/>
      <c r="O193" s="21">
        <v>140</v>
      </c>
      <c r="P193" s="21">
        <v>299867.19</v>
      </c>
      <c r="Q193" s="21"/>
      <c r="R193" s="21"/>
      <c r="S193" s="21">
        <v>140</v>
      </c>
      <c r="T193" s="21">
        <v>261209.66</v>
      </c>
    </row>
    <row r="194" spans="1:20" s="18" customFormat="1" ht="15" customHeight="1" x14ac:dyDescent="0.2">
      <c r="A194" s="13">
        <v>172</v>
      </c>
      <c r="B194" s="74">
        <v>50</v>
      </c>
      <c r="C194" s="75" t="s">
        <v>317</v>
      </c>
      <c r="D194" s="76">
        <f t="shared" si="20"/>
        <v>2163078.8800000004</v>
      </c>
      <c r="E194" s="76">
        <f t="shared" si="21"/>
        <v>1958000.2000000002</v>
      </c>
      <c r="F194" s="77">
        <v>837096.23</v>
      </c>
      <c r="G194" s="77">
        <v>536217.91</v>
      </c>
      <c r="H194" s="21">
        <v>584686.06000000006</v>
      </c>
      <c r="I194" s="79"/>
      <c r="J194" s="21"/>
      <c r="K194" s="21"/>
      <c r="L194" s="21"/>
      <c r="M194" s="21"/>
      <c r="N194" s="21"/>
      <c r="O194" s="21"/>
      <c r="P194" s="21"/>
      <c r="Q194" s="21">
        <v>165</v>
      </c>
      <c r="R194" s="21">
        <v>205078.68</v>
      </c>
      <c r="S194" s="21"/>
      <c r="T194" s="21"/>
    </row>
    <row r="195" spans="1:20" s="18" customFormat="1" ht="15" customHeight="1" x14ac:dyDescent="0.2">
      <c r="A195" s="13">
        <v>173</v>
      </c>
      <c r="B195" s="74">
        <v>51</v>
      </c>
      <c r="C195" s="75" t="s">
        <v>318</v>
      </c>
      <c r="D195" s="76">
        <f t="shared" si="20"/>
        <v>3247553.44</v>
      </c>
      <c r="E195" s="76">
        <f t="shared" si="21"/>
        <v>0</v>
      </c>
      <c r="F195" s="77"/>
      <c r="G195" s="77"/>
      <c r="H195" s="21"/>
      <c r="I195" s="79"/>
      <c r="J195" s="21"/>
      <c r="K195" s="21"/>
      <c r="L195" s="21"/>
      <c r="M195" s="21">
        <v>2</v>
      </c>
      <c r="N195" s="21">
        <v>3247553.44</v>
      </c>
      <c r="O195" s="21"/>
      <c r="P195" s="21"/>
      <c r="Q195" s="21"/>
      <c r="R195" s="21"/>
      <c r="S195" s="21"/>
      <c r="T195" s="21"/>
    </row>
    <row r="196" spans="1:20" s="18" customFormat="1" ht="15" customHeight="1" x14ac:dyDescent="0.2">
      <c r="A196" s="13">
        <v>174</v>
      </c>
      <c r="B196" s="74">
        <v>52</v>
      </c>
      <c r="C196" s="75" t="s">
        <v>319</v>
      </c>
      <c r="D196" s="76">
        <f t="shared" si="20"/>
        <v>5448886.5300000003</v>
      </c>
      <c r="E196" s="76">
        <f t="shared" si="21"/>
        <v>3369258.12</v>
      </c>
      <c r="F196" s="77">
        <v>899283.1</v>
      </c>
      <c r="G196" s="77">
        <v>1197399.72</v>
      </c>
      <c r="H196" s="21">
        <v>1272575.3</v>
      </c>
      <c r="I196" s="79"/>
      <c r="J196" s="21"/>
      <c r="K196" s="21">
        <v>1037.51</v>
      </c>
      <c r="L196" s="21">
        <v>2079628.41</v>
      </c>
      <c r="M196" s="21"/>
      <c r="N196" s="21"/>
      <c r="O196" s="21"/>
      <c r="P196" s="21"/>
      <c r="Q196" s="21"/>
      <c r="R196" s="21"/>
      <c r="S196" s="21"/>
      <c r="T196" s="21"/>
    </row>
    <row r="197" spans="1:20" s="18" customFormat="1" ht="15" customHeight="1" x14ac:dyDescent="0.2">
      <c r="A197" s="13">
        <v>175</v>
      </c>
      <c r="B197" s="74">
        <v>53</v>
      </c>
      <c r="C197" s="75" t="s">
        <v>320</v>
      </c>
      <c r="D197" s="76">
        <f t="shared" si="20"/>
        <v>16441231.66</v>
      </c>
      <c r="E197" s="76">
        <f t="shared" si="21"/>
        <v>0</v>
      </c>
      <c r="F197" s="77"/>
      <c r="G197" s="77"/>
      <c r="H197" s="21"/>
      <c r="I197" s="79"/>
      <c r="J197" s="21"/>
      <c r="K197" s="21"/>
      <c r="L197" s="21"/>
      <c r="M197" s="21">
        <v>10</v>
      </c>
      <c r="N197" s="21">
        <v>16441231.66</v>
      </c>
      <c r="O197" s="21"/>
      <c r="P197" s="21"/>
      <c r="Q197" s="21"/>
      <c r="R197" s="21"/>
      <c r="S197" s="21"/>
      <c r="T197" s="21"/>
    </row>
    <row r="198" spans="1:20" s="18" customFormat="1" ht="12.75" x14ac:dyDescent="0.2">
      <c r="A198" s="13">
        <v>176</v>
      </c>
      <c r="B198" s="74">
        <v>54</v>
      </c>
      <c r="C198" s="75" t="s">
        <v>321</v>
      </c>
      <c r="D198" s="76">
        <f t="shared" si="20"/>
        <v>810075.96</v>
      </c>
      <c r="E198" s="76">
        <f t="shared" si="21"/>
        <v>810075.96</v>
      </c>
      <c r="F198" s="77"/>
      <c r="G198" s="77"/>
      <c r="H198" s="21">
        <v>515983.15</v>
      </c>
      <c r="I198" s="79"/>
      <c r="J198" s="21">
        <v>294092.81</v>
      </c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199" spans="1:20" s="18" customFormat="1" ht="12.75" x14ac:dyDescent="0.2">
      <c r="A199" s="13">
        <v>177</v>
      </c>
      <c r="B199" s="74">
        <v>55</v>
      </c>
      <c r="C199" s="75" t="s">
        <v>322</v>
      </c>
      <c r="D199" s="76">
        <f t="shared" si="20"/>
        <v>3026130.93</v>
      </c>
      <c r="E199" s="76">
        <f t="shared" si="21"/>
        <v>0</v>
      </c>
      <c r="F199" s="77"/>
      <c r="G199" s="77"/>
      <c r="H199" s="21"/>
      <c r="I199" s="79"/>
      <c r="J199" s="21"/>
      <c r="K199" s="21">
        <v>1110.8</v>
      </c>
      <c r="L199" s="21">
        <v>3026130.93</v>
      </c>
      <c r="M199" s="21"/>
      <c r="N199" s="21"/>
      <c r="O199" s="21"/>
      <c r="P199" s="21"/>
      <c r="Q199" s="21"/>
      <c r="R199" s="21"/>
      <c r="S199" s="21"/>
      <c r="T199" s="21"/>
    </row>
    <row r="200" spans="1:20" s="18" customFormat="1" ht="15" customHeight="1" x14ac:dyDescent="0.2">
      <c r="A200" s="13">
        <v>178</v>
      </c>
      <c r="B200" s="74">
        <v>56</v>
      </c>
      <c r="C200" s="75" t="s">
        <v>323</v>
      </c>
      <c r="D200" s="76">
        <f t="shared" si="20"/>
        <v>1039986.48</v>
      </c>
      <c r="E200" s="76">
        <f t="shared" si="21"/>
        <v>1039986.48</v>
      </c>
      <c r="F200" s="77"/>
      <c r="G200" s="77">
        <v>1039986.48</v>
      </c>
      <c r="H200" s="21"/>
      <c r="I200" s="79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spans="1:20" s="111" customFormat="1" ht="15" customHeight="1" x14ac:dyDescent="0.2">
      <c r="A201" s="13">
        <v>179</v>
      </c>
      <c r="B201" s="74">
        <v>57</v>
      </c>
      <c r="C201" s="75" t="s">
        <v>324</v>
      </c>
      <c r="D201" s="76">
        <f t="shared" si="20"/>
        <v>202597.71</v>
      </c>
      <c r="E201" s="76">
        <f t="shared" si="21"/>
        <v>0</v>
      </c>
      <c r="F201" s="77"/>
      <c r="G201" s="77"/>
      <c r="H201" s="21"/>
      <c r="I201" s="79"/>
      <c r="J201" s="21"/>
      <c r="K201" s="21"/>
      <c r="L201" s="21"/>
      <c r="M201" s="21"/>
      <c r="N201" s="21"/>
      <c r="O201" s="21"/>
      <c r="P201" s="21"/>
      <c r="Q201" s="21"/>
      <c r="R201" s="21"/>
      <c r="S201" s="21">
        <v>156.4</v>
      </c>
      <c r="T201" s="21">
        <v>202597.71</v>
      </c>
    </row>
    <row r="202" spans="1:20" s="18" customFormat="1" ht="15" customHeight="1" x14ac:dyDescent="0.2">
      <c r="A202" s="13">
        <v>180</v>
      </c>
      <c r="B202" s="74">
        <v>58</v>
      </c>
      <c r="C202" s="75" t="s">
        <v>325</v>
      </c>
      <c r="D202" s="76">
        <f t="shared" si="20"/>
        <v>971451.51</v>
      </c>
      <c r="E202" s="76">
        <f t="shared" si="21"/>
        <v>971451.51</v>
      </c>
      <c r="F202" s="77"/>
      <c r="G202" s="77">
        <v>971451.51</v>
      </c>
      <c r="H202" s="21"/>
      <c r="I202" s="79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s="111" customFormat="1" ht="15" customHeight="1" x14ac:dyDescent="0.2">
      <c r="A203" s="13">
        <v>181</v>
      </c>
      <c r="B203" s="74">
        <v>59</v>
      </c>
      <c r="C203" s="75" t="s">
        <v>326</v>
      </c>
      <c r="D203" s="76">
        <f t="shared" si="20"/>
        <v>4061403.2399999998</v>
      </c>
      <c r="E203" s="76">
        <f t="shared" si="21"/>
        <v>977983.77</v>
      </c>
      <c r="F203" s="77"/>
      <c r="G203" s="77"/>
      <c r="H203" s="21">
        <v>977983.77</v>
      </c>
      <c r="I203" s="79"/>
      <c r="J203" s="21"/>
      <c r="K203" s="21">
        <v>1051.9000000000001</v>
      </c>
      <c r="L203" s="21">
        <v>2866537.38</v>
      </c>
      <c r="M203" s="21"/>
      <c r="N203" s="21"/>
      <c r="O203" s="21"/>
      <c r="P203" s="21"/>
      <c r="Q203" s="21"/>
      <c r="R203" s="21"/>
      <c r="S203" s="21">
        <v>134.1</v>
      </c>
      <c r="T203" s="21">
        <v>216882.09</v>
      </c>
    </row>
    <row r="204" spans="1:20" s="18" customFormat="1" ht="15" customHeight="1" x14ac:dyDescent="0.2">
      <c r="A204" s="13">
        <v>182</v>
      </c>
      <c r="B204" s="74">
        <v>60</v>
      </c>
      <c r="C204" s="75" t="s">
        <v>327</v>
      </c>
      <c r="D204" s="76">
        <f t="shared" si="20"/>
        <v>937680.07</v>
      </c>
      <c r="E204" s="76">
        <f t="shared" si="21"/>
        <v>867855.34</v>
      </c>
      <c r="F204" s="77">
        <v>375805.8</v>
      </c>
      <c r="G204" s="77"/>
      <c r="H204" s="21">
        <v>492049.54</v>
      </c>
      <c r="I204" s="79"/>
      <c r="J204" s="21"/>
      <c r="K204" s="21"/>
      <c r="L204" s="21"/>
      <c r="M204" s="21"/>
      <c r="N204" s="21"/>
      <c r="O204" s="21"/>
      <c r="P204" s="21"/>
      <c r="Q204" s="21">
        <v>110.49</v>
      </c>
      <c r="R204" s="21">
        <v>69824.73</v>
      </c>
      <c r="S204" s="21"/>
      <c r="T204" s="21"/>
    </row>
    <row r="205" spans="1:20" s="18" customFormat="1" ht="15" customHeight="1" x14ac:dyDescent="0.2">
      <c r="A205" s="13">
        <v>183</v>
      </c>
      <c r="B205" s="74">
        <v>61</v>
      </c>
      <c r="C205" s="75" t="s">
        <v>328</v>
      </c>
      <c r="D205" s="76">
        <f t="shared" si="20"/>
        <v>3269127.03</v>
      </c>
      <c r="E205" s="76">
        <f t="shared" si="21"/>
        <v>0</v>
      </c>
      <c r="F205" s="77"/>
      <c r="G205" s="77"/>
      <c r="H205" s="21"/>
      <c r="I205" s="79"/>
      <c r="J205" s="21"/>
      <c r="K205" s="21"/>
      <c r="L205" s="21"/>
      <c r="M205" s="21">
        <v>2</v>
      </c>
      <c r="N205" s="21">
        <v>3269127.03</v>
      </c>
      <c r="O205" s="21"/>
      <c r="P205" s="21"/>
      <c r="Q205" s="21"/>
      <c r="R205" s="21"/>
      <c r="S205" s="21"/>
      <c r="T205" s="21"/>
    </row>
    <row r="206" spans="1:20" s="18" customFormat="1" ht="24.75" customHeight="1" x14ac:dyDescent="0.2">
      <c r="A206" s="13"/>
      <c r="B206" s="74"/>
      <c r="C206" s="73" t="s">
        <v>68</v>
      </c>
      <c r="D206" s="71">
        <f>SUM(D207:D214)</f>
        <v>4538726.93</v>
      </c>
      <c r="E206" s="71">
        <f>SUM(E207:E214)</f>
        <v>2286741.11</v>
      </c>
      <c r="F206" s="71">
        <f t="shared" ref="F206:T206" si="22">SUM(F207:F214)</f>
        <v>439279.27</v>
      </c>
      <c r="G206" s="71">
        <f t="shared" si="22"/>
        <v>297462.96999999997</v>
      </c>
      <c r="H206" s="71">
        <f t="shared" si="22"/>
        <v>1208431.3</v>
      </c>
      <c r="I206" s="71">
        <f t="shared" si="22"/>
        <v>0</v>
      </c>
      <c r="J206" s="71">
        <f t="shared" si="22"/>
        <v>341567.56999999995</v>
      </c>
      <c r="K206" s="71">
        <f t="shared" si="22"/>
        <v>660.23</v>
      </c>
      <c r="L206" s="71">
        <f t="shared" si="22"/>
        <v>1645412.6400000001</v>
      </c>
      <c r="M206" s="71">
        <f t="shared" si="22"/>
        <v>0</v>
      </c>
      <c r="N206" s="71">
        <f t="shared" si="22"/>
        <v>0</v>
      </c>
      <c r="O206" s="71">
        <f t="shared" si="22"/>
        <v>0</v>
      </c>
      <c r="P206" s="71">
        <f t="shared" si="22"/>
        <v>0</v>
      </c>
      <c r="Q206" s="71">
        <f t="shared" si="22"/>
        <v>117.2</v>
      </c>
      <c r="R206" s="71">
        <f t="shared" si="22"/>
        <v>170371.27000000002</v>
      </c>
      <c r="S206" s="71">
        <f t="shared" si="22"/>
        <v>276.90999999999997</v>
      </c>
      <c r="T206" s="71">
        <f t="shared" si="22"/>
        <v>436201.91</v>
      </c>
    </row>
    <row r="207" spans="1:20" s="18" customFormat="1" ht="15" customHeight="1" x14ac:dyDescent="0.2">
      <c r="A207" s="13">
        <v>184</v>
      </c>
      <c r="B207" s="74">
        <v>1</v>
      </c>
      <c r="C207" s="80" t="s">
        <v>329</v>
      </c>
      <c r="D207" s="76">
        <f t="shared" ref="D207:D249" si="23">E207+L207+N207+P207+R207+T207</f>
        <v>50364.94</v>
      </c>
      <c r="E207" s="76">
        <f t="shared" ref="E207:E249" si="24">F207+G207+H207+I207+J207</f>
        <v>50364.94</v>
      </c>
      <c r="F207" s="77"/>
      <c r="G207" s="77">
        <v>36113.86</v>
      </c>
      <c r="H207" s="21"/>
      <c r="I207" s="79"/>
      <c r="J207" s="21">
        <v>14251.08</v>
      </c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s="18" customFormat="1" ht="15" customHeight="1" x14ac:dyDescent="0.2">
      <c r="A208" s="13">
        <v>185</v>
      </c>
      <c r="B208" s="74">
        <v>2</v>
      </c>
      <c r="C208" s="80" t="s">
        <v>330</v>
      </c>
      <c r="D208" s="76">
        <f t="shared" si="23"/>
        <v>269490.86</v>
      </c>
      <c r="E208" s="76">
        <f t="shared" si="24"/>
        <v>269490.86</v>
      </c>
      <c r="F208" s="77">
        <v>86963.65</v>
      </c>
      <c r="G208" s="77"/>
      <c r="H208" s="21">
        <v>182527.21</v>
      </c>
      <c r="I208" s="79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s="18" customFormat="1" ht="15" customHeight="1" x14ac:dyDescent="0.2">
      <c r="A209" s="13">
        <v>186</v>
      </c>
      <c r="B209" s="113">
        <v>3</v>
      </c>
      <c r="C209" s="108" t="s">
        <v>331</v>
      </c>
      <c r="D209" s="76">
        <f t="shared" si="23"/>
        <v>605602.92000000004</v>
      </c>
      <c r="E209" s="76">
        <f t="shared" si="24"/>
        <v>0</v>
      </c>
      <c r="F209" s="77"/>
      <c r="G209" s="77"/>
      <c r="H209" s="21"/>
      <c r="I209" s="79"/>
      <c r="J209" s="21"/>
      <c r="K209" s="21">
        <v>248.97</v>
      </c>
      <c r="L209" s="21">
        <v>605602.92000000004</v>
      </c>
      <c r="M209" s="21"/>
      <c r="N209" s="21"/>
      <c r="O209" s="21"/>
      <c r="P209" s="21"/>
      <c r="Q209" s="21"/>
      <c r="R209" s="21"/>
      <c r="S209" s="21"/>
      <c r="T209" s="21"/>
    </row>
    <row r="210" spans="1:20" s="18" customFormat="1" ht="15" customHeight="1" x14ac:dyDescent="0.2">
      <c r="A210" s="13">
        <v>187</v>
      </c>
      <c r="B210" s="74">
        <v>4</v>
      </c>
      <c r="C210" s="114" t="s">
        <v>332</v>
      </c>
      <c r="D210" s="76">
        <f t="shared" si="23"/>
        <v>334012.52</v>
      </c>
      <c r="E210" s="76">
        <f t="shared" si="24"/>
        <v>173676.54</v>
      </c>
      <c r="F210" s="77">
        <v>173676.54</v>
      </c>
      <c r="G210" s="77"/>
      <c r="H210" s="21"/>
      <c r="I210" s="79"/>
      <c r="J210" s="21"/>
      <c r="K210" s="21"/>
      <c r="L210" s="21"/>
      <c r="M210" s="21"/>
      <c r="N210" s="21"/>
      <c r="O210" s="21"/>
      <c r="P210" s="21"/>
      <c r="Q210" s="21"/>
      <c r="R210" s="21"/>
      <c r="S210" s="21">
        <v>102.69</v>
      </c>
      <c r="T210" s="21">
        <v>160335.98000000001</v>
      </c>
    </row>
    <row r="211" spans="1:20" s="18" customFormat="1" ht="15" customHeight="1" x14ac:dyDescent="0.2">
      <c r="A211" s="13">
        <v>188</v>
      </c>
      <c r="B211" s="74">
        <v>5</v>
      </c>
      <c r="C211" s="114" t="s">
        <v>333</v>
      </c>
      <c r="D211" s="76">
        <f t="shared" si="23"/>
        <v>582377.45000000007</v>
      </c>
      <c r="E211" s="76">
        <f t="shared" si="24"/>
        <v>582377.45000000007</v>
      </c>
      <c r="F211" s="77"/>
      <c r="G211" s="77">
        <v>96781.89</v>
      </c>
      <c r="H211" s="21">
        <v>322935.90000000002</v>
      </c>
      <c r="I211" s="79"/>
      <c r="J211" s="21">
        <v>162659.66</v>
      </c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s="18" customFormat="1" ht="15" customHeight="1" x14ac:dyDescent="0.2">
      <c r="A212" s="13">
        <v>189</v>
      </c>
      <c r="B212" s="113">
        <v>6</v>
      </c>
      <c r="C212" s="114" t="s">
        <v>334</v>
      </c>
      <c r="D212" s="76">
        <f t="shared" si="23"/>
        <v>974478.88</v>
      </c>
      <c r="E212" s="76">
        <f t="shared" si="24"/>
        <v>702139.67</v>
      </c>
      <c r="F212" s="77">
        <v>118590.08</v>
      </c>
      <c r="G212" s="77">
        <v>97053.81</v>
      </c>
      <c r="H212" s="21">
        <v>321838.95</v>
      </c>
      <c r="I212" s="79"/>
      <c r="J212" s="21">
        <v>164656.82999999999</v>
      </c>
      <c r="K212" s="21"/>
      <c r="L212" s="21"/>
      <c r="M212" s="21"/>
      <c r="N212" s="21"/>
      <c r="O212" s="21"/>
      <c r="P212" s="21"/>
      <c r="Q212" s="21">
        <v>72.62</v>
      </c>
      <c r="R212" s="21">
        <v>91844.07</v>
      </c>
      <c r="S212" s="21">
        <v>111.47</v>
      </c>
      <c r="T212" s="21">
        <v>180495.14</v>
      </c>
    </row>
    <row r="213" spans="1:20" x14ac:dyDescent="0.25">
      <c r="A213" s="13">
        <v>190</v>
      </c>
      <c r="B213" s="74">
        <v>7</v>
      </c>
      <c r="C213" s="114" t="s">
        <v>335</v>
      </c>
      <c r="D213" s="76">
        <f t="shared" si="23"/>
        <v>233946.99</v>
      </c>
      <c r="E213" s="76">
        <f t="shared" si="24"/>
        <v>60049</v>
      </c>
      <c r="F213" s="77">
        <v>60049</v>
      </c>
      <c r="G213" s="77"/>
      <c r="H213" s="21"/>
      <c r="I213" s="79"/>
      <c r="J213" s="21"/>
      <c r="K213" s="21"/>
      <c r="L213" s="21"/>
      <c r="M213" s="21"/>
      <c r="N213" s="21"/>
      <c r="O213" s="21"/>
      <c r="P213" s="21"/>
      <c r="Q213" s="21">
        <v>44.58</v>
      </c>
      <c r="R213" s="21">
        <v>78527.199999999997</v>
      </c>
      <c r="S213" s="21">
        <v>62.75</v>
      </c>
      <c r="T213" s="21">
        <v>95370.79</v>
      </c>
    </row>
    <row r="214" spans="1:20" x14ac:dyDescent="0.25">
      <c r="A214" s="13">
        <v>191</v>
      </c>
      <c r="B214" s="74">
        <v>8</v>
      </c>
      <c r="C214" s="114" t="s">
        <v>336</v>
      </c>
      <c r="D214" s="76">
        <f t="shared" si="23"/>
        <v>1488452.37</v>
      </c>
      <c r="E214" s="76">
        <f t="shared" si="24"/>
        <v>448642.65</v>
      </c>
      <c r="F214" s="77"/>
      <c r="G214" s="77">
        <v>67513.41</v>
      </c>
      <c r="H214" s="21">
        <v>381129.24000000005</v>
      </c>
      <c r="I214" s="79"/>
      <c r="J214" s="21"/>
      <c r="K214" s="21">
        <v>411.26</v>
      </c>
      <c r="L214" s="21">
        <v>1039809.72</v>
      </c>
      <c r="M214" s="21"/>
      <c r="N214" s="21"/>
      <c r="O214" s="21"/>
      <c r="P214" s="21"/>
      <c r="Q214" s="21"/>
      <c r="R214" s="21"/>
      <c r="S214" s="21"/>
      <c r="T214" s="21"/>
    </row>
    <row r="215" spans="1:20" ht="25.5" x14ac:dyDescent="0.25">
      <c r="A215" s="13"/>
      <c r="B215" s="74"/>
      <c r="C215" s="73" t="s">
        <v>69</v>
      </c>
      <c r="D215" s="71">
        <f t="shared" ref="D215:T215" si="25">SUM(D216:D219)</f>
        <v>1200844.6800000002</v>
      </c>
      <c r="E215" s="71">
        <f t="shared" si="25"/>
        <v>750104.91</v>
      </c>
      <c r="F215" s="71">
        <f t="shared" si="25"/>
        <v>178990.51</v>
      </c>
      <c r="G215" s="71">
        <f t="shared" si="25"/>
        <v>110071.98</v>
      </c>
      <c r="H215" s="71">
        <f t="shared" si="25"/>
        <v>461042.42000000004</v>
      </c>
      <c r="I215" s="71">
        <f t="shared" si="25"/>
        <v>0</v>
      </c>
      <c r="J215" s="71">
        <f t="shared" si="25"/>
        <v>0</v>
      </c>
      <c r="K215" s="71">
        <f t="shared" si="25"/>
        <v>0</v>
      </c>
      <c r="L215" s="71">
        <f t="shared" si="25"/>
        <v>0</v>
      </c>
      <c r="M215" s="71">
        <f t="shared" si="25"/>
        <v>0</v>
      </c>
      <c r="N215" s="71">
        <f t="shared" si="25"/>
        <v>0</v>
      </c>
      <c r="O215" s="71">
        <f t="shared" si="25"/>
        <v>0</v>
      </c>
      <c r="P215" s="71">
        <f t="shared" si="25"/>
        <v>0</v>
      </c>
      <c r="Q215" s="71">
        <f t="shared" si="25"/>
        <v>170.5</v>
      </c>
      <c r="R215" s="71">
        <f t="shared" si="25"/>
        <v>238147.57</v>
      </c>
      <c r="S215" s="71">
        <f t="shared" si="25"/>
        <v>145.16</v>
      </c>
      <c r="T215" s="71">
        <f t="shared" si="25"/>
        <v>212592.2</v>
      </c>
    </row>
    <row r="216" spans="1:20" x14ac:dyDescent="0.25">
      <c r="A216" s="13">
        <v>192</v>
      </c>
      <c r="B216" s="74">
        <v>1</v>
      </c>
      <c r="C216" s="75" t="s">
        <v>337</v>
      </c>
      <c r="D216" s="76">
        <f t="shared" si="23"/>
        <v>331399.65000000002</v>
      </c>
      <c r="E216" s="76">
        <f t="shared" si="24"/>
        <v>194692.66</v>
      </c>
      <c r="F216" s="77"/>
      <c r="G216" s="77"/>
      <c r="H216" s="21">
        <v>194692.66</v>
      </c>
      <c r="I216" s="79"/>
      <c r="J216" s="21"/>
      <c r="K216" s="21"/>
      <c r="L216" s="21"/>
      <c r="M216" s="21"/>
      <c r="N216" s="21"/>
      <c r="O216" s="21"/>
      <c r="P216" s="21"/>
      <c r="Q216" s="21">
        <v>96.14</v>
      </c>
      <c r="R216" s="21">
        <v>136706.99</v>
      </c>
      <c r="S216" s="21"/>
      <c r="T216" s="21"/>
    </row>
    <row r="217" spans="1:20" x14ac:dyDescent="0.25">
      <c r="A217" s="13">
        <v>193</v>
      </c>
      <c r="B217" s="74">
        <v>2</v>
      </c>
      <c r="C217" s="75" t="s">
        <v>338</v>
      </c>
      <c r="D217" s="76">
        <f t="shared" si="23"/>
        <v>555412.25</v>
      </c>
      <c r="E217" s="76">
        <f t="shared" si="24"/>
        <v>555412.25</v>
      </c>
      <c r="F217" s="77">
        <v>178990.51</v>
      </c>
      <c r="G217" s="77">
        <v>110071.98</v>
      </c>
      <c r="H217" s="21">
        <v>266349.76</v>
      </c>
      <c r="I217" s="79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25">
      <c r="A218" s="13">
        <v>194</v>
      </c>
      <c r="B218" s="74">
        <v>3</v>
      </c>
      <c r="C218" s="75" t="s">
        <v>339</v>
      </c>
      <c r="D218" s="76">
        <f t="shared" si="23"/>
        <v>264561.68</v>
      </c>
      <c r="E218" s="76">
        <f t="shared" si="24"/>
        <v>0</v>
      </c>
      <c r="F218" s="77"/>
      <c r="G218" s="77"/>
      <c r="H218" s="21"/>
      <c r="I218" s="79"/>
      <c r="J218" s="21"/>
      <c r="K218" s="21"/>
      <c r="L218" s="21"/>
      <c r="M218" s="21"/>
      <c r="N218" s="21"/>
      <c r="O218" s="21"/>
      <c r="P218" s="21"/>
      <c r="Q218" s="21">
        <v>74.36</v>
      </c>
      <c r="R218" s="21">
        <v>101440.58</v>
      </c>
      <c r="S218" s="21">
        <v>110</v>
      </c>
      <c r="T218" s="21">
        <v>163121.1</v>
      </c>
    </row>
    <row r="219" spans="1:20" s="115" customFormat="1" x14ac:dyDescent="0.25">
      <c r="A219" s="13">
        <v>195</v>
      </c>
      <c r="B219" s="74">
        <v>4</v>
      </c>
      <c r="C219" s="75" t="s">
        <v>146</v>
      </c>
      <c r="D219" s="76">
        <f t="shared" si="23"/>
        <v>49471.1</v>
      </c>
      <c r="E219" s="76">
        <f t="shared" si="24"/>
        <v>0</v>
      </c>
      <c r="F219" s="77"/>
      <c r="G219" s="77"/>
      <c r="H219" s="21"/>
      <c r="I219" s="79"/>
      <c r="J219" s="21"/>
      <c r="K219" s="21"/>
      <c r="L219" s="21"/>
      <c r="M219" s="21"/>
      <c r="N219" s="21"/>
      <c r="O219" s="21"/>
      <c r="P219" s="21"/>
      <c r="Q219" s="21"/>
      <c r="R219" s="21"/>
      <c r="S219" s="21">
        <v>35.159999999999997</v>
      </c>
      <c r="T219" s="21">
        <v>49471.1</v>
      </c>
    </row>
    <row r="220" spans="1:20" ht="25.5" x14ac:dyDescent="0.25">
      <c r="A220" s="13"/>
      <c r="B220" s="74"/>
      <c r="C220" s="73" t="s">
        <v>70</v>
      </c>
      <c r="D220" s="71">
        <f t="shared" ref="D220:T220" si="26">SUM(D221:D224)</f>
        <v>2331660.44</v>
      </c>
      <c r="E220" s="71">
        <f t="shared" si="26"/>
        <v>0</v>
      </c>
      <c r="F220" s="71">
        <f t="shared" si="26"/>
        <v>0</v>
      </c>
      <c r="G220" s="71">
        <f t="shared" si="26"/>
        <v>0</v>
      </c>
      <c r="H220" s="71">
        <f t="shared" si="26"/>
        <v>0</v>
      </c>
      <c r="I220" s="71">
        <f t="shared" si="26"/>
        <v>0</v>
      </c>
      <c r="J220" s="71">
        <f t="shared" si="26"/>
        <v>0</v>
      </c>
      <c r="K220" s="71">
        <f t="shared" si="26"/>
        <v>1332.8000000000002</v>
      </c>
      <c r="L220" s="71">
        <f t="shared" si="26"/>
        <v>2331660.44</v>
      </c>
      <c r="M220" s="71">
        <f t="shared" si="26"/>
        <v>0</v>
      </c>
      <c r="N220" s="71">
        <f t="shared" si="26"/>
        <v>0</v>
      </c>
      <c r="O220" s="71">
        <f t="shared" si="26"/>
        <v>0</v>
      </c>
      <c r="P220" s="71">
        <f t="shared" si="26"/>
        <v>0</v>
      </c>
      <c r="Q220" s="71">
        <f t="shared" si="26"/>
        <v>0</v>
      </c>
      <c r="R220" s="71">
        <f t="shared" si="26"/>
        <v>0</v>
      </c>
      <c r="S220" s="71">
        <f t="shared" si="26"/>
        <v>0</v>
      </c>
      <c r="T220" s="71">
        <f t="shared" si="26"/>
        <v>0</v>
      </c>
    </row>
    <row r="221" spans="1:20" x14ac:dyDescent="0.25">
      <c r="A221" s="13">
        <v>196</v>
      </c>
      <c r="B221" s="74">
        <v>1</v>
      </c>
      <c r="C221" s="75" t="s">
        <v>340</v>
      </c>
      <c r="D221" s="76">
        <f t="shared" si="23"/>
        <v>449749.1</v>
      </c>
      <c r="E221" s="76">
        <f t="shared" si="24"/>
        <v>0</v>
      </c>
      <c r="F221" s="77"/>
      <c r="G221" s="77"/>
      <c r="H221" s="21"/>
      <c r="I221" s="79"/>
      <c r="J221" s="21"/>
      <c r="K221" s="21">
        <v>211.14</v>
      </c>
      <c r="L221" s="21">
        <v>449749.1</v>
      </c>
      <c r="M221" s="21"/>
      <c r="N221" s="21"/>
      <c r="O221" s="21"/>
      <c r="P221" s="21"/>
      <c r="Q221" s="21"/>
      <c r="R221" s="21"/>
      <c r="S221" s="21"/>
      <c r="T221" s="21"/>
    </row>
    <row r="222" spans="1:20" x14ac:dyDescent="0.25">
      <c r="A222" s="13">
        <v>197</v>
      </c>
      <c r="B222" s="74">
        <v>2</v>
      </c>
      <c r="C222" s="75" t="s">
        <v>341</v>
      </c>
      <c r="D222" s="76">
        <f t="shared" si="23"/>
        <v>584653.55000000005</v>
      </c>
      <c r="E222" s="76">
        <f t="shared" si="24"/>
        <v>0</v>
      </c>
      <c r="F222" s="77"/>
      <c r="G222" s="77"/>
      <c r="H222" s="21"/>
      <c r="I222" s="79"/>
      <c r="J222" s="21"/>
      <c r="K222" s="21">
        <v>319.32</v>
      </c>
      <c r="L222" s="21">
        <v>584653.55000000005</v>
      </c>
      <c r="M222" s="21"/>
      <c r="N222" s="21"/>
      <c r="O222" s="21"/>
      <c r="P222" s="21"/>
      <c r="Q222" s="21"/>
      <c r="R222" s="21"/>
      <c r="S222" s="21"/>
      <c r="T222" s="21"/>
    </row>
    <row r="223" spans="1:20" x14ac:dyDescent="0.25">
      <c r="A223" s="13">
        <v>198</v>
      </c>
      <c r="B223" s="74">
        <v>3</v>
      </c>
      <c r="C223" s="108" t="s">
        <v>342</v>
      </c>
      <c r="D223" s="76">
        <f t="shared" si="23"/>
        <v>579925.42000000004</v>
      </c>
      <c r="E223" s="76">
        <f t="shared" si="24"/>
        <v>0</v>
      </c>
      <c r="F223" s="77"/>
      <c r="G223" s="77"/>
      <c r="H223" s="21"/>
      <c r="I223" s="79"/>
      <c r="J223" s="21"/>
      <c r="K223" s="21">
        <v>313.94</v>
      </c>
      <c r="L223" s="21">
        <v>579925.42000000004</v>
      </c>
      <c r="M223" s="21"/>
      <c r="N223" s="21"/>
      <c r="O223" s="21"/>
      <c r="P223" s="21"/>
      <c r="Q223" s="21"/>
      <c r="R223" s="21"/>
      <c r="S223" s="21"/>
      <c r="T223" s="21"/>
    </row>
    <row r="224" spans="1:20" x14ac:dyDescent="0.25">
      <c r="A224" s="13">
        <v>199</v>
      </c>
      <c r="B224" s="74">
        <v>4</v>
      </c>
      <c r="C224" s="13" t="s">
        <v>343</v>
      </c>
      <c r="D224" s="76">
        <f t="shared" si="23"/>
        <v>717332.37</v>
      </c>
      <c r="E224" s="76">
        <f t="shared" si="24"/>
        <v>0</v>
      </c>
      <c r="F224" s="77"/>
      <c r="G224" s="77"/>
      <c r="H224" s="21"/>
      <c r="I224" s="79"/>
      <c r="J224" s="21"/>
      <c r="K224" s="21">
        <v>488.4</v>
      </c>
      <c r="L224" s="21">
        <v>717332.37</v>
      </c>
      <c r="M224" s="21"/>
      <c r="N224" s="21"/>
      <c r="O224" s="21"/>
      <c r="P224" s="21"/>
      <c r="Q224" s="21"/>
      <c r="R224" s="21"/>
      <c r="S224" s="21"/>
      <c r="T224" s="21"/>
    </row>
    <row r="225" spans="1:20" ht="25.5" x14ac:dyDescent="0.25">
      <c r="A225" s="13"/>
      <c r="B225" s="74"/>
      <c r="C225" s="73" t="s">
        <v>71</v>
      </c>
      <c r="D225" s="71">
        <f>SUM(D226:D227)</f>
        <v>3844603.6100000003</v>
      </c>
      <c r="E225" s="71">
        <f>SUM(E226:E227)</f>
        <v>0</v>
      </c>
      <c r="F225" s="71">
        <f t="shared" ref="F225:T225" si="27">SUM(F226:F227)</f>
        <v>0</v>
      </c>
      <c r="G225" s="71">
        <f t="shared" si="27"/>
        <v>0</v>
      </c>
      <c r="H225" s="71">
        <f t="shared" si="27"/>
        <v>0</v>
      </c>
      <c r="I225" s="71">
        <f t="shared" si="27"/>
        <v>0</v>
      </c>
      <c r="J225" s="71">
        <f t="shared" si="27"/>
        <v>0</v>
      </c>
      <c r="K225" s="71">
        <f t="shared" si="27"/>
        <v>1538.1</v>
      </c>
      <c r="L225" s="71">
        <f t="shared" si="27"/>
        <v>3844603.6100000003</v>
      </c>
      <c r="M225" s="71">
        <f t="shared" si="27"/>
        <v>0</v>
      </c>
      <c r="N225" s="71">
        <f t="shared" si="27"/>
        <v>0</v>
      </c>
      <c r="O225" s="71">
        <f t="shared" si="27"/>
        <v>0</v>
      </c>
      <c r="P225" s="71">
        <f t="shared" si="27"/>
        <v>0</v>
      </c>
      <c r="Q225" s="71">
        <f t="shared" si="27"/>
        <v>0</v>
      </c>
      <c r="R225" s="71">
        <f t="shared" si="27"/>
        <v>0</v>
      </c>
      <c r="S225" s="71">
        <f t="shared" si="27"/>
        <v>0</v>
      </c>
      <c r="T225" s="71">
        <f t="shared" si="27"/>
        <v>0</v>
      </c>
    </row>
    <row r="226" spans="1:20" x14ac:dyDescent="0.25">
      <c r="A226" s="13">
        <v>200</v>
      </c>
      <c r="B226" s="74">
        <v>1</v>
      </c>
      <c r="C226" s="75" t="s">
        <v>344</v>
      </c>
      <c r="D226" s="76">
        <f t="shared" si="23"/>
        <v>1737364.86</v>
      </c>
      <c r="E226" s="76">
        <f t="shared" si="24"/>
        <v>0</v>
      </c>
      <c r="F226" s="77"/>
      <c r="G226" s="77"/>
      <c r="H226" s="21"/>
      <c r="I226" s="79"/>
      <c r="J226" s="21"/>
      <c r="K226" s="21">
        <v>749.48</v>
      </c>
      <c r="L226" s="21">
        <v>1737364.86</v>
      </c>
      <c r="M226" s="21"/>
      <c r="N226" s="21"/>
      <c r="O226" s="21"/>
      <c r="P226" s="21"/>
      <c r="Q226" s="21"/>
      <c r="R226" s="21"/>
      <c r="S226" s="21"/>
      <c r="T226" s="21"/>
    </row>
    <row r="227" spans="1:20" x14ac:dyDescent="0.25">
      <c r="A227" s="13">
        <v>201</v>
      </c>
      <c r="B227" s="74">
        <v>2</v>
      </c>
      <c r="C227" s="75" t="s">
        <v>345</v>
      </c>
      <c r="D227" s="76">
        <f t="shared" si="23"/>
        <v>2107238.75</v>
      </c>
      <c r="E227" s="76">
        <f t="shared" si="24"/>
        <v>0</v>
      </c>
      <c r="F227" s="77"/>
      <c r="G227" s="77"/>
      <c r="H227" s="21"/>
      <c r="I227" s="79"/>
      <c r="J227" s="21"/>
      <c r="K227" s="21">
        <v>788.62</v>
      </c>
      <c r="L227" s="21">
        <v>2107238.75</v>
      </c>
      <c r="M227" s="21"/>
      <c r="N227" s="21"/>
      <c r="O227" s="21"/>
      <c r="P227" s="21"/>
      <c r="Q227" s="21"/>
      <c r="R227" s="21"/>
      <c r="S227" s="21"/>
      <c r="T227" s="21"/>
    </row>
    <row r="228" spans="1:20" ht="25.5" x14ac:dyDescent="0.25">
      <c r="A228" s="13"/>
      <c r="B228" s="74"/>
      <c r="C228" s="73" t="s">
        <v>72</v>
      </c>
      <c r="D228" s="71">
        <f t="shared" ref="D228:T228" si="28">SUM(D229:D233)</f>
        <v>818108.74</v>
      </c>
      <c r="E228" s="71">
        <f t="shared" si="28"/>
        <v>698826.15</v>
      </c>
      <c r="F228" s="71">
        <f t="shared" si="28"/>
        <v>585670.75</v>
      </c>
      <c r="G228" s="71">
        <f t="shared" si="28"/>
        <v>113155.4</v>
      </c>
      <c r="H228" s="71">
        <f t="shared" si="28"/>
        <v>0</v>
      </c>
      <c r="I228" s="71">
        <f t="shared" si="28"/>
        <v>0</v>
      </c>
      <c r="J228" s="71">
        <f t="shared" si="28"/>
        <v>0</v>
      </c>
      <c r="K228" s="71">
        <f t="shared" si="28"/>
        <v>0</v>
      </c>
      <c r="L228" s="71">
        <f t="shared" si="28"/>
        <v>0</v>
      </c>
      <c r="M228" s="71">
        <f t="shared" si="28"/>
        <v>0</v>
      </c>
      <c r="N228" s="71">
        <f t="shared" si="28"/>
        <v>0</v>
      </c>
      <c r="O228" s="71">
        <f t="shared" si="28"/>
        <v>0</v>
      </c>
      <c r="P228" s="71">
        <f t="shared" si="28"/>
        <v>0</v>
      </c>
      <c r="Q228" s="71">
        <f t="shared" si="28"/>
        <v>0</v>
      </c>
      <c r="R228" s="71">
        <f t="shared" si="28"/>
        <v>0</v>
      </c>
      <c r="S228" s="71">
        <f t="shared" si="28"/>
        <v>89.86</v>
      </c>
      <c r="T228" s="71">
        <f t="shared" si="28"/>
        <v>119282.59</v>
      </c>
    </row>
    <row r="229" spans="1:20" x14ac:dyDescent="0.25">
      <c r="A229" s="13">
        <v>202</v>
      </c>
      <c r="B229" s="74">
        <v>1</v>
      </c>
      <c r="C229" s="75" t="s">
        <v>346</v>
      </c>
      <c r="D229" s="76">
        <f t="shared" si="23"/>
        <v>115943.76</v>
      </c>
      <c r="E229" s="76">
        <f t="shared" si="24"/>
        <v>115943.76</v>
      </c>
      <c r="F229" s="77">
        <v>74298.23</v>
      </c>
      <c r="G229" s="77">
        <v>41645.53</v>
      </c>
      <c r="H229" s="21"/>
      <c r="I229" s="79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25">
      <c r="A230" s="13">
        <v>203</v>
      </c>
      <c r="B230" s="74">
        <v>2</v>
      </c>
      <c r="C230" s="80" t="s">
        <v>347</v>
      </c>
      <c r="D230" s="76">
        <f t="shared" si="23"/>
        <v>153446.88</v>
      </c>
      <c r="E230" s="76">
        <f t="shared" si="24"/>
        <v>153446.88</v>
      </c>
      <c r="F230" s="77">
        <v>153446.88</v>
      </c>
      <c r="G230" s="77"/>
      <c r="H230" s="21"/>
      <c r="I230" s="79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25">
      <c r="A231" s="13">
        <v>204</v>
      </c>
      <c r="B231" s="74">
        <v>3</v>
      </c>
      <c r="C231" s="80" t="s">
        <v>348</v>
      </c>
      <c r="D231" s="76">
        <f t="shared" si="23"/>
        <v>200347.86</v>
      </c>
      <c r="E231" s="76">
        <f t="shared" si="24"/>
        <v>200347.86</v>
      </c>
      <c r="F231" s="86">
        <v>200347.86</v>
      </c>
      <c r="G231" s="101"/>
      <c r="H231" s="100"/>
      <c r="I231" s="88"/>
      <c r="J231" s="116"/>
      <c r="K231" s="20"/>
      <c r="L231" s="89"/>
      <c r="M231" s="21"/>
      <c r="N231" s="21"/>
      <c r="O231" s="20"/>
      <c r="P231" s="20"/>
      <c r="Q231" s="20"/>
      <c r="R231" s="20"/>
      <c r="S231" s="20"/>
      <c r="T231" s="20"/>
    </row>
    <row r="232" spans="1:20" x14ac:dyDescent="0.25">
      <c r="A232" s="13">
        <v>205</v>
      </c>
      <c r="B232" s="74">
        <v>4</v>
      </c>
      <c r="C232" s="80" t="s">
        <v>12</v>
      </c>
      <c r="D232" s="76">
        <f t="shared" si="23"/>
        <v>157577.78</v>
      </c>
      <c r="E232" s="76">
        <f t="shared" si="24"/>
        <v>157577.78</v>
      </c>
      <c r="F232" s="94">
        <v>157577.78</v>
      </c>
      <c r="G232" s="101"/>
      <c r="H232" s="100"/>
      <c r="I232" s="88"/>
      <c r="J232" s="102"/>
      <c r="K232" s="22"/>
      <c r="L232" s="96"/>
      <c r="M232" s="22"/>
      <c r="N232" s="22"/>
      <c r="O232" s="22"/>
      <c r="P232" s="22"/>
      <c r="Q232" s="22"/>
      <c r="R232" s="22"/>
      <c r="S232" s="22"/>
      <c r="T232" s="22"/>
    </row>
    <row r="233" spans="1:20" x14ac:dyDescent="0.25">
      <c r="A233" s="13">
        <v>206</v>
      </c>
      <c r="B233" s="74">
        <v>5</v>
      </c>
      <c r="C233" s="80" t="s">
        <v>349</v>
      </c>
      <c r="D233" s="76">
        <f t="shared" si="23"/>
        <v>190792.46</v>
      </c>
      <c r="E233" s="76">
        <f t="shared" si="24"/>
        <v>71509.87</v>
      </c>
      <c r="F233" s="94"/>
      <c r="G233" s="101">
        <v>71509.87</v>
      </c>
      <c r="H233" s="100"/>
      <c r="I233" s="104"/>
      <c r="J233" s="102"/>
      <c r="K233" s="87"/>
      <c r="L233" s="96"/>
      <c r="M233" s="22"/>
      <c r="N233" s="22"/>
      <c r="O233" s="22"/>
      <c r="P233" s="22"/>
      <c r="Q233" s="87"/>
      <c r="R233" s="22"/>
      <c r="S233" s="22">
        <v>89.86</v>
      </c>
      <c r="T233" s="22">
        <v>119282.59</v>
      </c>
    </row>
    <row r="234" spans="1:20" ht="25.5" x14ac:dyDescent="0.25">
      <c r="A234" s="13"/>
      <c r="B234" s="74"/>
      <c r="C234" s="73" t="s">
        <v>149</v>
      </c>
      <c r="D234" s="71">
        <f t="shared" ref="D234:T234" si="29">SUM(D235:D235)</f>
        <v>734447.88</v>
      </c>
      <c r="E234" s="71">
        <f t="shared" si="29"/>
        <v>79302.990000000005</v>
      </c>
      <c r="F234" s="71">
        <f t="shared" si="29"/>
        <v>79302.990000000005</v>
      </c>
      <c r="G234" s="71">
        <f t="shared" si="29"/>
        <v>0</v>
      </c>
      <c r="H234" s="71">
        <f t="shared" si="29"/>
        <v>0</v>
      </c>
      <c r="I234" s="71">
        <f t="shared" si="29"/>
        <v>0</v>
      </c>
      <c r="J234" s="71">
        <f t="shared" si="29"/>
        <v>0</v>
      </c>
      <c r="K234" s="71">
        <f t="shared" si="29"/>
        <v>341.57</v>
      </c>
      <c r="L234" s="71">
        <f t="shared" si="29"/>
        <v>655144.89</v>
      </c>
      <c r="M234" s="71">
        <f t="shared" si="29"/>
        <v>0</v>
      </c>
      <c r="N234" s="71">
        <f t="shared" si="29"/>
        <v>0</v>
      </c>
      <c r="O234" s="71">
        <f t="shared" si="29"/>
        <v>0</v>
      </c>
      <c r="P234" s="71">
        <f t="shared" si="29"/>
        <v>0</v>
      </c>
      <c r="Q234" s="71">
        <f t="shared" si="29"/>
        <v>0</v>
      </c>
      <c r="R234" s="71">
        <f t="shared" si="29"/>
        <v>0</v>
      </c>
      <c r="S234" s="71">
        <f t="shared" si="29"/>
        <v>0</v>
      </c>
      <c r="T234" s="71">
        <f t="shared" si="29"/>
        <v>0</v>
      </c>
    </row>
    <row r="235" spans="1:20" x14ac:dyDescent="0.25">
      <c r="A235" s="13">
        <v>207</v>
      </c>
      <c r="B235" s="74">
        <v>1</v>
      </c>
      <c r="C235" s="75" t="s">
        <v>350</v>
      </c>
      <c r="D235" s="76">
        <f t="shared" si="23"/>
        <v>734447.88</v>
      </c>
      <c r="E235" s="76">
        <f t="shared" si="24"/>
        <v>79302.990000000005</v>
      </c>
      <c r="F235" s="94">
        <v>79302.990000000005</v>
      </c>
      <c r="G235" s="101"/>
      <c r="H235" s="100"/>
      <c r="I235" s="88"/>
      <c r="J235" s="102"/>
      <c r="K235" s="20">
        <v>341.57</v>
      </c>
      <c r="L235" s="96">
        <v>655144.89</v>
      </c>
      <c r="M235" s="21"/>
      <c r="N235" s="21"/>
      <c r="O235" s="20"/>
      <c r="P235" s="20"/>
      <c r="Q235" s="20"/>
      <c r="R235" s="20"/>
      <c r="S235" s="20"/>
      <c r="T235" s="22"/>
    </row>
    <row r="236" spans="1:20" ht="25.5" x14ac:dyDescent="0.25">
      <c r="A236" s="13"/>
      <c r="B236" s="74"/>
      <c r="C236" s="73" t="s">
        <v>150</v>
      </c>
      <c r="D236" s="71">
        <f t="shared" ref="D236:T236" si="30">SUM(D237:D242)</f>
        <v>837132.7699999999</v>
      </c>
      <c r="E236" s="71">
        <f t="shared" si="30"/>
        <v>539651.57999999996</v>
      </c>
      <c r="F236" s="71">
        <f t="shared" si="30"/>
        <v>389222.89</v>
      </c>
      <c r="G236" s="71">
        <f t="shared" si="30"/>
        <v>103733.26999999999</v>
      </c>
      <c r="H236" s="71">
        <f t="shared" si="30"/>
        <v>0</v>
      </c>
      <c r="I236" s="71">
        <f t="shared" si="30"/>
        <v>0</v>
      </c>
      <c r="J236" s="71">
        <f t="shared" si="30"/>
        <v>46695.42</v>
      </c>
      <c r="K236" s="71">
        <f t="shared" si="30"/>
        <v>0</v>
      </c>
      <c r="L236" s="71">
        <f t="shared" si="30"/>
        <v>0</v>
      </c>
      <c r="M236" s="71">
        <f t="shared" si="30"/>
        <v>0</v>
      </c>
      <c r="N236" s="71">
        <f t="shared" si="30"/>
        <v>0</v>
      </c>
      <c r="O236" s="71">
        <f t="shared" si="30"/>
        <v>0</v>
      </c>
      <c r="P236" s="71">
        <f t="shared" si="30"/>
        <v>0</v>
      </c>
      <c r="Q236" s="71">
        <f t="shared" si="30"/>
        <v>0</v>
      </c>
      <c r="R236" s="71">
        <f t="shared" si="30"/>
        <v>0</v>
      </c>
      <c r="S236" s="71">
        <f t="shared" si="30"/>
        <v>204.64</v>
      </c>
      <c r="T236" s="71">
        <f t="shared" si="30"/>
        <v>297481.19</v>
      </c>
    </row>
    <row r="237" spans="1:20" x14ac:dyDescent="0.25">
      <c r="A237" s="13">
        <v>208</v>
      </c>
      <c r="B237" s="74">
        <v>1</v>
      </c>
      <c r="C237" s="80" t="s">
        <v>351</v>
      </c>
      <c r="D237" s="76">
        <f t="shared" si="23"/>
        <v>168308.15</v>
      </c>
      <c r="E237" s="76">
        <f t="shared" si="24"/>
        <v>0</v>
      </c>
      <c r="F237" s="94"/>
      <c r="G237" s="101"/>
      <c r="H237" s="100"/>
      <c r="I237" s="104"/>
      <c r="J237" s="102"/>
      <c r="K237" s="22"/>
      <c r="L237" s="96"/>
      <c r="M237" s="22"/>
      <c r="N237" s="96"/>
      <c r="O237" s="22"/>
      <c r="P237" s="22"/>
      <c r="Q237" s="22"/>
      <c r="R237" s="22"/>
      <c r="S237" s="22">
        <v>103.14</v>
      </c>
      <c r="T237" s="22">
        <v>168308.15</v>
      </c>
    </row>
    <row r="238" spans="1:20" x14ac:dyDescent="0.25">
      <c r="A238" s="13">
        <v>209</v>
      </c>
      <c r="B238" s="74">
        <v>2</v>
      </c>
      <c r="C238" s="80" t="s">
        <v>352</v>
      </c>
      <c r="D238" s="76">
        <f t="shared" si="23"/>
        <v>46695.42</v>
      </c>
      <c r="E238" s="76">
        <f t="shared" si="24"/>
        <v>46695.42</v>
      </c>
      <c r="F238" s="94"/>
      <c r="G238" s="101"/>
      <c r="H238" s="100"/>
      <c r="I238" s="88"/>
      <c r="J238" s="100">
        <v>46695.42</v>
      </c>
      <c r="K238" s="20"/>
      <c r="L238" s="96"/>
      <c r="M238" s="21"/>
      <c r="N238" s="96"/>
      <c r="O238" s="20"/>
      <c r="P238" s="22"/>
      <c r="Q238" s="87"/>
      <c r="R238" s="22"/>
      <c r="S238" s="87"/>
      <c r="T238" s="22"/>
    </row>
    <row r="239" spans="1:20" x14ac:dyDescent="0.25">
      <c r="A239" s="13">
        <v>210</v>
      </c>
      <c r="B239" s="117">
        <v>3</v>
      </c>
      <c r="C239" s="80" t="s">
        <v>353</v>
      </c>
      <c r="D239" s="76">
        <f t="shared" si="23"/>
        <v>253431.52</v>
      </c>
      <c r="E239" s="76">
        <f t="shared" si="24"/>
        <v>124258.48</v>
      </c>
      <c r="F239" s="94">
        <v>124258.48</v>
      </c>
      <c r="G239" s="101"/>
      <c r="H239" s="100"/>
      <c r="I239" s="88"/>
      <c r="J239" s="100"/>
      <c r="K239" s="20"/>
      <c r="L239" s="96"/>
      <c r="M239" s="21"/>
      <c r="N239" s="96"/>
      <c r="O239" s="20"/>
      <c r="P239" s="22"/>
      <c r="Q239" s="87"/>
      <c r="R239" s="22"/>
      <c r="S239" s="87">
        <v>101.5</v>
      </c>
      <c r="T239" s="22">
        <v>129173.04</v>
      </c>
    </row>
    <row r="240" spans="1:20" x14ac:dyDescent="0.25">
      <c r="A240" s="13">
        <v>211</v>
      </c>
      <c r="B240" s="74">
        <v>4</v>
      </c>
      <c r="C240" s="80" t="s">
        <v>354</v>
      </c>
      <c r="D240" s="76">
        <f t="shared" si="23"/>
        <v>121799.33</v>
      </c>
      <c r="E240" s="76">
        <f t="shared" si="24"/>
        <v>121799.33</v>
      </c>
      <c r="F240" s="94">
        <v>121799.33</v>
      </c>
      <c r="G240" s="101"/>
      <c r="H240" s="100"/>
      <c r="I240" s="88"/>
      <c r="J240" s="100"/>
      <c r="K240" s="20"/>
      <c r="L240" s="96"/>
      <c r="M240" s="21"/>
      <c r="N240" s="96"/>
      <c r="O240" s="20"/>
      <c r="P240" s="22"/>
      <c r="Q240" s="20"/>
      <c r="R240" s="22"/>
      <c r="S240" s="20"/>
      <c r="T240" s="22"/>
    </row>
    <row r="241" spans="1:20" x14ac:dyDescent="0.25">
      <c r="A241" s="13">
        <v>212</v>
      </c>
      <c r="B241" s="74">
        <v>5</v>
      </c>
      <c r="C241" s="80" t="s">
        <v>152</v>
      </c>
      <c r="D241" s="76">
        <f t="shared" si="23"/>
        <v>194036.36</v>
      </c>
      <c r="E241" s="76">
        <f t="shared" si="24"/>
        <v>194036.36</v>
      </c>
      <c r="F241" s="94">
        <v>143165.07999999999</v>
      </c>
      <c r="G241" s="101">
        <v>50871.28</v>
      </c>
      <c r="H241" s="100"/>
      <c r="I241" s="88"/>
      <c r="J241" s="102"/>
      <c r="K241" s="20"/>
      <c r="L241" s="96"/>
      <c r="M241" s="21"/>
      <c r="N241" s="96"/>
      <c r="O241" s="20"/>
      <c r="P241" s="20"/>
      <c r="Q241" s="20"/>
      <c r="R241" s="20"/>
      <c r="S241" s="20"/>
      <c r="T241" s="22"/>
    </row>
    <row r="242" spans="1:20" x14ac:dyDescent="0.25">
      <c r="A242" s="13">
        <v>213</v>
      </c>
      <c r="B242" s="117">
        <v>6</v>
      </c>
      <c r="C242" s="80" t="s">
        <v>355</v>
      </c>
      <c r="D242" s="76">
        <f t="shared" si="23"/>
        <v>52861.99</v>
      </c>
      <c r="E242" s="76">
        <f t="shared" si="24"/>
        <v>52861.99</v>
      </c>
      <c r="F242" s="94"/>
      <c r="G242" s="101">
        <v>52861.99</v>
      </c>
      <c r="H242" s="100"/>
      <c r="I242" s="88"/>
      <c r="J242" s="102"/>
      <c r="K242" s="87"/>
      <c r="L242" s="96"/>
      <c r="M242" s="22"/>
      <c r="N242" s="96"/>
      <c r="O242" s="22"/>
      <c r="P242" s="22"/>
      <c r="Q242" s="87"/>
      <c r="R242" s="22"/>
      <c r="S242" s="87"/>
      <c r="T242" s="22"/>
    </row>
    <row r="243" spans="1:20" x14ac:dyDescent="0.25">
      <c r="A243" s="13"/>
      <c r="B243" s="74"/>
      <c r="C243" s="103" t="s">
        <v>356</v>
      </c>
      <c r="D243" s="71">
        <f>SUM(D244:D249)</f>
        <v>8874523.9700000007</v>
      </c>
      <c r="E243" s="71">
        <f>SUM(E244:E249)</f>
        <v>615640.04</v>
      </c>
      <c r="F243" s="71">
        <f t="shared" ref="F243:T243" si="31">SUM(F244:F249)</f>
        <v>211417.24000000002</v>
      </c>
      <c r="G243" s="71">
        <f t="shared" si="31"/>
        <v>47382.53</v>
      </c>
      <c r="H243" s="71">
        <f t="shared" si="31"/>
        <v>356840.27</v>
      </c>
      <c r="I243" s="71">
        <f t="shared" si="31"/>
        <v>0</v>
      </c>
      <c r="J243" s="71">
        <f t="shared" si="31"/>
        <v>0</v>
      </c>
      <c r="K243" s="71">
        <f t="shared" si="31"/>
        <v>2705.58</v>
      </c>
      <c r="L243" s="71">
        <f t="shared" si="31"/>
        <v>7806147.1900000004</v>
      </c>
      <c r="M243" s="71">
        <f t="shared" si="31"/>
        <v>0</v>
      </c>
      <c r="N243" s="71">
        <f t="shared" si="31"/>
        <v>0</v>
      </c>
      <c r="O243" s="71">
        <f t="shared" si="31"/>
        <v>0</v>
      </c>
      <c r="P243" s="71">
        <f t="shared" si="31"/>
        <v>0</v>
      </c>
      <c r="Q243" s="71">
        <f t="shared" si="31"/>
        <v>334.16</v>
      </c>
      <c r="R243" s="71">
        <f t="shared" si="31"/>
        <v>205078.68</v>
      </c>
      <c r="S243" s="71">
        <f t="shared" si="31"/>
        <v>157.47</v>
      </c>
      <c r="T243" s="71">
        <f t="shared" si="31"/>
        <v>247658.06</v>
      </c>
    </row>
    <row r="244" spans="1:20" x14ac:dyDescent="0.25">
      <c r="A244" s="13">
        <v>214</v>
      </c>
      <c r="B244" s="74">
        <v>1</v>
      </c>
      <c r="C244" s="75" t="s">
        <v>357</v>
      </c>
      <c r="D244" s="76">
        <f t="shared" si="23"/>
        <v>221275.04</v>
      </c>
      <c r="E244" s="76">
        <f t="shared" si="24"/>
        <v>221275.04</v>
      </c>
      <c r="F244" s="94">
        <v>77716.070000000007</v>
      </c>
      <c r="G244" s="101">
        <v>13373.61</v>
      </c>
      <c r="H244" s="87">
        <v>130185.36</v>
      </c>
      <c r="I244" s="88"/>
      <c r="J244" s="118"/>
      <c r="K244" s="20"/>
      <c r="L244" s="96"/>
      <c r="M244" s="21"/>
      <c r="N244" s="96"/>
      <c r="O244" s="20"/>
      <c r="P244" s="20"/>
      <c r="Q244" s="20"/>
      <c r="R244" s="20"/>
      <c r="S244" s="20"/>
      <c r="T244" s="20"/>
    </row>
    <row r="245" spans="1:20" x14ac:dyDescent="0.25">
      <c r="A245" s="13">
        <v>215</v>
      </c>
      <c r="B245" s="74">
        <v>2</v>
      </c>
      <c r="C245" s="75" t="s">
        <v>358</v>
      </c>
      <c r="D245" s="76">
        <f t="shared" si="23"/>
        <v>1365557.37</v>
      </c>
      <c r="E245" s="76">
        <f t="shared" si="24"/>
        <v>329812.46999999997</v>
      </c>
      <c r="F245" s="94">
        <v>69148.639999999999</v>
      </c>
      <c r="G245" s="101">
        <v>34008.92</v>
      </c>
      <c r="H245" s="100">
        <v>226654.91</v>
      </c>
      <c r="I245" s="104"/>
      <c r="J245" s="102"/>
      <c r="K245" s="20">
        <v>387.64</v>
      </c>
      <c r="L245" s="96">
        <v>1035744.9</v>
      </c>
      <c r="M245" s="21"/>
      <c r="N245" s="96"/>
      <c r="O245" s="20"/>
      <c r="P245" s="22"/>
      <c r="Q245" s="20"/>
      <c r="R245" s="20"/>
      <c r="S245" s="20"/>
      <c r="T245" s="20"/>
    </row>
    <row r="246" spans="1:20" x14ac:dyDescent="0.25">
      <c r="A246" s="13">
        <v>216</v>
      </c>
      <c r="B246" s="74">
        <v>3</v>
      </c>
      <c r="C246" s="75" t="s">
        <v>359</v>
      </c>
      <c r="D246" s="76">
        <f t="shared" si="23"/>
        <v>1927262.41</v>
      </c>
      <c r="E246" s="76">
        <f t="shared" si="24"/>
        <v>0</v>
      </c>
      <c r="F246" s="94"/>
      <c r="G246" s="101"/>
      <c r="H246" s="100"/>
      <c r="I246" s="119"/>
      <c r="J246" s="118"/>
      <c r="K246" s="20">
        <v>824.08</v>
      </c>
      <c r="L246" s="116">
        <v>1927262.41</v>
      </c>
      <c r="M246" s="21"/>
      <c r="N246" s="22"/>
      <c r="O246" s="20"/>
      <c r="P246" s="20"/>
      <c r="Q246" s="20"/>
      <c r="R246" s="20"/>
      <c r="S246" s="20"/>
      <c r="T246" s="20"/>
    </row>
    <row r="247" spans="1:20" x14ac:dyDescent="0.25">
      <c r="A247" s="13">
        <v>217</v>
      </c>
      <c r="B247" s="74">
        <v>4</v>
      </c>
      <c r="C247" s="75" t="s">
        <v>360</v>
      </c>
      <c r="D247" s="76">
        <f t="shared" si="23"/>
        <v>452736.74</v>
      </c>
      <c r="E247" s="76">
        <f t="shared" si="24"/>
        <v>0</v>
      </c>
      <c r="F247" s="76"/>
      <c r="G247" s="76"/>
      <c r="H247" s="89"/>
      <c r="I247" s="76"/>
      <c r="J247" s="89"/>
      <c r="K247" s="89"/>
      <c r="L247" s="89"/>
      <c r="M247" s="89"/>
      <c r="N247" s="89"/>
      <c r="O247" s="89"/>
      <c r="P247" s="89"/>
      <c r="Q247" s="76">
        <v>334.16</v>
      </c>
      <c r="R247" s="89">
        <v>205078.68</v>
      </c>
      <c r="S247" s="76">
        <v>157.47</v>
      </c>
      <c r="T247" s="89">
        <v>247658.06</v>
      </c>
    </row>
    <row r="248" spans="1:20" x14ac:dyDescent="0.25">
      <c r="A248" s="13">
        <v>218</v>
      </c>
      <c r="B248" s="74">
        <v>5</v>
      </c>
      <c r="C248" s="75" t="s">
        <v>361</v>
      </c>
      <c r="D248" s="76">
        <f t="shared" si="23"/>
        <v>3092359.42</v>
      </c>
      <c r="E248" s="76">
        <f t="shared" si="24"/>
        <v>0</v>
      </c>
      <c r="F248" s="77"/>
      <c r="G248" s="77"/>
      <c r="H248" s="21"/>
      <c r="I248" s="79"/>
      <c r="J248" s="21"/>
      <c r="K248" s="21">
        <v>828.22</v>
      </c>
      <c r="L248" s="21">
        <v>3092359.42</v>
      </c>
      <c r="M248" s="21"/>
      <c r="N248" s="21"/>
      <c r="O248" s="21"/>
      <c r="P248" s="21"/>
      <c r="Q248" s="21"/>
      <c r="R248" s="21"/>
      <c r="S248" s="21"/>
      <c r="T248" s="21"/>
    </row>
    <row r="249" spans="1:20" x14ac:dyDescent="0.25">
      <c r="A249" s="13">
        <v>219</v>
      </c>
      <c r="B249" s="74">
        <v>6</v>
      </c>
      <c r="C249" s="75" t="s">
        <v>362</v>
      </c>
      <c r="D249" s="76">
        <f t="shared" si="23"/>
        <v>1815332.99</v>
      </c>
      <c r="E249" s="76">
        <f t="shared" si="24"/>
        <v>64552.53</v>
      </c>
      <c r="F249" s="77">
        <v>64552.53</v>
      </c>
      <c r="G249" s="77"/>
      <c r="H249" s="21"/>
      <c r="I249" s="79"/>
      <c r="J249" s="21"/>
      <c r="K249" s="21">
        <v>665.64</v>
      </c>
      <c r="L249" s="21">
        <v>1750780.46</v>
      </c>
      <c r="M249" s="21"/>
      <c r="N249" s="21"/>
      <c r="O249" s="21"/>
      <c r="P249" s="21"/>
      <c r="Q249" s="21"/>
      <c r="R249" s="21"/>
      <c r="S249" s="21"/>
      <c r="T249" s="21"/>
    </row>
    <row r="250" spans="1:20" ht="25.5" x14ac:dyDescent="0.25">
      <c r="A250" s="13"/>
      <c r="B250" s="74"/>
      <c r="C250" s="73" t="s">
        <v>78</v>
      </c>
      <c r="D250" s="71">
        <f>SUM(D251:D254)</f>
        <v>5445040.29</v>
      </c>
      <c r="E250" s="71">
        <f>SUM(E251:E254)</f>
        <v>0</v>
      </c>
      <c r="F250" s="71">
        <f t="shared" ref="F250:T250" si="32">SUM(F251:F254)</f>
        <v>0</v>
      </c>
      <c r="G250" s="71">
        <f t="shared" si="32"/>
        <v>0</v>
      </c>
      <c r="H250" s="71">
        <f t="shared" si="32"/>
        <v>0</v>
      </c>
      <c r="I250" s="71">
        <f t="shared" si="32"/>
        <v>0</v>
      </c>
      <c r="J250" s="71">
        <f t="shared" si="32"/>
        <v>0</v>
      </c>
      <c r="K250" s="71">
        <f t="shared" si="32"/>
        <v>2108.12</v>
      </c>
      <c r="L250" s="71">
        <f t="shared" si="32"/>
        <v>5445040.29</v>
      </c>
      <c r="M250" s="71">
        <f t="shared" si="32"/>
        <v>0</v>
      </c>
      <c r="N250" s="71">
        <f t="shared" si="32"/>
        <v>0</v>
      </c>
      <c r="O250" s="71">
        <f t="shared" si="32"/>
        <v>0</v>
      </c>
      <c r="P250" s="71">
        <f t="shared" si="32"/>
        <v>0</v>
      </c>
      <c r="Q250" s="71">
        <f t="shared" si="32"/>
        <v>0</v>
      </c>
      <c r="R250" s="71">
        <f t="shared" si="32"/>
        <v>0</v>
      </c>
      <c r="S250" s="71">
        <f t="shared" si="32"/>
        <v>0</v>
      </c>
      <c r="T250" s="71">
        <f t="shared" si="32"/>
        <v>0</v>
      </c>
    </row>
    <row r="251" spans="1:20" x14ac:dyDescent="0.25">
      <c r="A251" s="13">
        <v>220</v>
      </c>
      <c r="B251" s="74">
        <v>1</v>
      </c>
      <c r="C251" s="75" t="s">
        <v>363</v>
      </c>
      <c r="D251" s="76">
        <f t="shared" ref="D251:D254" si="33">E251+L251+N251+P251+R251+T251</f>
        <v>1740625.72</v>
      </c>
      <c r="E251" s="76">
        <f t="shared" ref="E251:E254" si="34">F251+G251+H251+I251+J251</f>
        <v>0</v>
      </c>
      <c r="F251" s="94"/>
      <c r="G251" s="101"/>
      <c r="H251" s="100"/>
      <c r="I251" s="88"/>
      <c r="J251" s="116"/>
      <c r="K251" s="20">
        <v>706.64</v>
      </c>
      <c r="L251" s="96">
        <v>1740625.72</v>
      </c>
      <c r="M251" s="21"/>
      <c r="N251" s="21"/>
      <c r="O251" s="20"/>
      <c r="P251" s="20"/>
      <c r="Q251" s="87"/>
      <c r="R251" s="20"/>
      <c r="S251" s="87"/>
      <c r="T251" s="22"/>
    </row>
    <row r="252" spans="1:20" x14ac:dyDescent="0.25">
      <c r="A252" s="13">
        <v>221</v>
      </c>
      <c r="B252" s="74">
        <v>2</v>
      </c>
      <c r="C252" s="80" t="s">
        <v>364</v>
      </c>
      <c r="D252" s="76">
        <f t="shared" si="33"/>
        <v>742364.14</v>
      </c>
      <c r="E252" s="76">
        <f t="shared" si="34"/>
        <v>0</v>
      </c>
      <c r="F252" s="76"/>
      <c r="G252" s="76"/>
      <c r="H252" s="89"/>
      <c r="I252" s="76"/>
      <c r="J252" s="89"/>
      <c r="K252" s="89">
        <v>287.73</v>
      </c>
      <c r="L252" s="89">
        <v>742364.14</v>
      </c>
      <c r="M252" s="89"/>
      <c r="N252" s="89"/>
      <c r="O252" s="89"/>
      <c r="P252" s="89"/>
      <c r="Q252" s="89"/>
      <c r="R252" s="89"/>
      <c r="S252" s="89"/>
      <c r="T252" s="89"/>
    </row>
    <row r="253" spans="1:20" x14ac:dyDescent="0.25">
      <c r="A253" s="13">
        <v>222</v>
      </c>
      <c r="B253" s="74">
        <v>3</v>
      </c>
      <c r="C253" s="80" t="s">
        <v>365</v>
      </c>
      <c r="D253" s="76">
        <f t="shared" si="33"/>
        <v>881887.56</v>
      </c>
      <c r="E253" s="76">
        <f t="shared" si="34"/>
        <v>0</v>
      </c>
      <c r="F253" s="77"/>
      <c r="G253" s="77"/>
      <c r="H253" s="21"/>
      <c r="I253" s="79"/>
      <c r="J253" s="21"/>
      <c r="K253" s="22">
        <v>330.78</v>
      </c>
      <c r="L253" s="96">
        <v>881887.56</v>
      </c>
      <c r="M253" s="21"/>
      <c r="N253" s="21"/>
      <c r="O253" s="21"/>
      <c r="P253" s="21"/>
      <c r="Q253" s="21"/>
      <c r="R253" s="21"/>
      <c r="S253" s="21"/>
      <c r="T253" s="21"/>
    </row>
    <row r="254" spans="1:20" x14ac:dyDescent="0.25">
      <c r="A254" s="13">
        <v>223</v>
      </c>
      <c r="B254" s="117">
        <v>4</v>
      </c>
      <c r="C254" s="108" t="s">
        <v>366</v>
      </c>
      <c r="D254" s="76">
        <f t="shared" si="33"/>
        <v>2080162.87</v>
      </c>
      <c r="E254" s="76">
        <f t="shared" si="34"/>
        <v>0</v>
      </c>
      <c r="F254" s="77"/>
      <c r="G254" s="77"/>
      <c r="H254" s="21"/>
      <c r="I254" s="79"/>
      <c r="J254" s="21"/>
      <c r="K254" s="21">
        <v>782.97</v>
      </c>
      <c r="L254" s="21">
        <v>2080162.87</v>
      </c>
      <c r="M254" s="21"/>
      <c r="N254" s="21"/>
      <c r="O254" s="21"/>
      <c r="P254" s="21"/>
      <c r="Q254" s="21"/>
      <c r="R254" s="21"/>
      <c r="S254" s="21"/>
      <c r="T254" s="21"/>
    </row>
    <row r="255" spans="1:20" ht="25.5" x14ac:dyDescent="0.25">
      <c r="A255" s="13"/>
      <c r="B255" s="74"/>
      <c r="C255" s="98" t="s">
        <v>79</v>
      </c>
      <c r="D255" s="71">
        <f t="shared" ref="D255:T255" si="35">SUM(D256:D259)</f>
        <v>4766354.6899999995</v>
      </c>
      <c r="E255" s="71">
        <f t="shared" si="35"/>
        <v>1093214.6700000002</v>
      </c>
      <c r="F255" s="71">
        <f t="shared" si="35"/>
        <v>520331.64999999997</v>
      </c>
      <c r="G255" s="71">
        <f t="shared" si="35"/>
        <v>38782.949999999997</v>
      </c>
      <c r="H255" s="71">
        <f t="shared" si="35"/>
        <v>378823.02</v>
      </c>
      <c r="I255" s="71">
        <f t="shared" si="35"/>
        <v>0</v>
      </c>
      <c r="J255" s="71">
        <f t="shared" si="35"/>
        <v>155277.04999999999</v>
      </c>
      <c r="K255" s="71">
        <f t="shared" si="35"/>
        <v>1483.71</v>
      </c>
      <c r="L255" s="71">
        <f t="shared" si="35"/>
        <v>3432371.69</v>
      </c>
      <c r="M255" s="71">
        <f t="shared" si="35"/>
        <v>0</v>
      </c>
      <c r="N255" s="71">
        <f t="shared" si="35"/>
        <v>0</v>
      </c>
      <c r="O255" s="71">
        <f t="shared" si="35"/>
        <v>70</v>
      </c>
      <c r="P255" s="71">
        <f t="shared" si="35"/>
        <v>100396.95</v>
      </c>
      <c r="Q255" s="71">
        <f t="shared" si="35"/>
        <v>0</v>
      </c>
      <c r="R255" s="71">
        <f t="shared" si="35"/>
        <v>0</v>
      </c>
      <c r="S255" s="71">
        <f t="shared" si="35"/>
        <v>81.47</v>
      </c>
      <c r="T255" s="71">
        <f t="shared" si="35"/>
        <v>140371.38</v>
      </c>
    </row>
    <row r="256" spans="1:20" x14ac:dyDescent="0.25">
      <c r="A256" s="13">
        <v>224</v>
      </c>
      <c r="B256" s="74">
        <v>1</v>
      </c>
      <c r="C256" s="75" t="s">
        <v>367</v>
      </c>
      <c r="D256" s="76">
        <f t="shared" ref="D256:D259" si="36">E256+L256+N256+P256+R256+T256</f>
        <v>1294321.1299999999</v>
      </c>
      <c r="E256" s="76">
        <f t="shared" ref="E256:E259" si="37">F256+G256+H256+I256+J256</f>
        <v>216865.33000000002</v>
      </c>
      <c r="F256" s="77">
        <v>119407.43</v>
      </c>
      <c r="G256" s="77">
        <v>38782.949999999997</v>
      </c>
      <c r="H256" s="21"/>
      <c r="I256" s="79"/>
      <c r="J256" s="21">
        <v>58674.95</v>
      </c>
      <c r="K256" s="21">
        <v>456.33</v>
      </c>
      <c r="L256" s="21">
        <v>977058.85</v>
      </c>
      <c r="M256" s="21"/>
      <c r="N256" s="21"/>
      <c r="O256" s="21">
        <v>70</v>
      </c>
      <c r="P256" s="21">
        <v>100396.95</v>
      </c>
      <c r="Q256" s="21"/>
      <c r="R256" s="21"/>
      <c r="S256" s="21"/>
      <c r="T256" s="21"/>
    </row>
    <row r="257" spans="1:20" x14ac:dyDescent="0.25">
      <c r="A257" s="13">
        <v>225</v>
      </c>
      <c r="B257" s="74">
        <v>2</v>
      </c>
      <c r="C257" s="75" t="s">
        <v>368</v>
      </c>
      <c r="D257" s="76">
        <f t="shared" si="36"/>
        <v>2055788.1600000001</v>
      </c>
      <c r="E257" s="76">
        <f t="shared" si="37"/>
        <v>280533.01</v>
      </c>
      <c r="F257" s="94">
        <v>183930.91</v>
      </c>
      <c r="G257" s="101"/>
      <c r="H257" s="100"/>
      <c r="I257" s="88"/>
      <c r="J257" s="21">
        <v>96602.1</v>
      </c>
      <c r="K257" s="20">
        <v>682.5</v>
      </c>
      <c r="L257" s="21">
        <v>1634883.77</v>
      </c>
      <c r="M257" s="21"/>
      <c r="N257" s="21"/>
      <c r="O257" s="20"/>
      <c r="P257" s="20"/>
      <c r="Q257" s="87"/>
      <c r="R257" s="20"/>
      <c r="S257" s="87">
        <v>81.47</v>
      </c>
      <c r="T257" s="22">
        <v>140371.38</v>
      </c>
    </row>
    <row r="258" spans="1:20" x14ac:dyDescent="0.25">
      <c r="A258" s="13">
        <v>226</v>
      </c>
      <c r="B258" s="74">
        <v>3</v>
      </c>
      <c r="C258" s="75" t="s">
        <v>369</v>
      </c>
      <c r="D258" s="76">
        <f t="shared" si="36"/>
        <v>518586.01</v>
      </c>
      <c r="E258" s="76">
        <f t="shared" si="37"/>
        <v>518586.01</v>
      </c>
      <c r="F258" s="77">
        <v>139762.99</v>
      </c>
      <c r="G258" s="77"/>
      <c r="H258" s="21">
        <v>378823.02</v>
      </c>
      <c r="I258" s="79"/>
      <c r="J258" s="21"/>
      <c r="K258" s="20"/>
      <c r="L258" s="96"/>
      <c r="M258" s="21"/>
      <c r="N258" s="21"/>
      <c r="O258" s="21"/>
      <c r="P258" s="21"/>
      <c r="Q258" s="21"/>
      <c r="R258" s="21"/>
      <c r="S258" s="21"/>
      <c r="T258" s="21"/>
    </row>
    <row r="259" spans="1:20" x14ac:dyDescent="0.25">
      <c r="A259" s="13">
        <v>227</v>
      </c>
      <c r="B259" s="74">
        <v>4</v>
      </c>
      <c r="C259" s="75" t="s">
        <v>154</v>
      </c>
      <c r="D259" s="76">
        <f t="shared" si="36"/>
        <v>897659.3899999999</v>
      </c>
      <c r="E259" s="76">
        <f t="shared" si="37"/>
        <v>77230.320000000007</v>
      </c>
      <c r="F259" s="77">
        <v>77230.320000000007</v>
      </c>
      <c r="G259" s="77"/>
      <c r="H259" s="21"/>
      <c r="I259" s="79"/>
      <c r="J259" s="21"/>
      <c r="K259" s="21">
        <v>344.88</v>
      </c>
      <c r="L259" s="21">
        <v>820429.07</v>
      </c>
      <c r="M259" s="21"/>
      <c r="N259" s="21"/>
      <c r="O259" s="21"/>
      <c r="P259" s="21"/>
      <c r="Q259" s="21"/>
      <c r="R259" s="21"/>
      <c r="S259" s="21"/>
      <c r="T259" s="21"/>
    </row>
    <row r="260" spans="1:20" ht="25.5" x14ac:dyDescent="0.25">
      <c r="A260" s="13"/>
      <c r="B260" s="74"/>
      <c r="C260" s="73" t="s">
        <v>73</v>
      </c>
      <c r="D260" s="71">
        <f t="shared" ref="D260:T260" si="38">SUM(D261:D263)</f>
        <v>1786483.7</v>
      </c>
      <c r="E260" s="71">
        <f t="shared" si="38"/>
        <v>603322.23</v>
      </c>
      <c r="F260" s="71">
        <f t="shared" si="38"/>
        <v>603322.23</v>
      </c>
      <c r="G260" s="71">
        <f t="shared" si="38"/>
        <v>0</v>
      </c>
      <c r="H260" s="71">
        <f t="shared" si="38"/>
        <v>0</v>
      </c>
      <c r="I260" s="71">
        <f t="shared" si="38"/>
        <v>0</v>
      </c>
      <c r="J260" s="71">
        <f t="shared" si="38"/>
        <v>0</v>
      </c>
      <c r="K260" s="71">
        <f t="shared" si="38"/>
        <v>631.35</v>
      </c>
      <c r="L260" s="71">
        <f t="shared" si="38"/>
        <v>1183161.47</v>
      </c>
      <c r="M260" s="71">
        <f t="shared" si="38"/>
        <v>0</v>
      </c>
      <c r="N260" s="71">
        <f t="shared" si="38"/>
        <v>0</v>
      </c>
      <c r="O260" s="71">
        <f t="shared" si="38"/>
        <v>0</v>
      </c>
      <c r="P260" s="71">
        <f t="shared" si="38"/>
        <v>0</v>
      </c>
      <c r="Q260" s="71">
        <f t="shared" si="38"/>
        <v>0</v>
      </c>
      <c r="R260" s="71">
        <f t="shared" si="38"/>
        <v>0</v>
      </c>
      <c r="S260" s="71">
        <f t="shared" si="38"/>
        <v>0</v>
      </c>
      <c r="T260" s="71">
        <f t="shared" si="38"/>
        <v>0</v>
      </c>
    </row>
    <row r="261" spans="1:20" s="115" customFormat="1" x14ac:dyDescent="0.25">
      <c r="A261" s="13">
        <v>228</v>
      </c>
      <c r="B261" s="74">
        <v>1</v>
      </c>
      <c r="C261" s="80" t="s">
        <v>370</v>
      </c>
      <c r="D261" s="76">
        <f t="shared" ref="D261:D263" si="39">E261+L261+N261+P261+R261+T261</f>
        <v>1351331.82</v>
      </c>
      <c r="E261" s="76">
        <f t="shared" ref="E261:E263" si="40">F261+G261+H261+I261+J261</f>
        <v>168170.35</v>
      </c>
      <c r="F261" s="76">
        <v>168170.35</v>
      </c>
      <c r="G261" s="76"/>
      <c r="H261" s="89"/>
      <c r="I261" s="76"/>
      <c r="J261" s="89"/>
      <c r="K261" s="89">
        <v>631.35</v>
      </c>
      <c r="L261" s="89">
        <v>1183161.47</v>
      </c>
      <c r="M261" s="89"/>
      <c r="N261" s="89"/>
      <c r="O261" s="89"/>
      <c r="P261" s="89"/>
      <c r="Q261" s="89"/>
      <c r="R261" s="89"/>
      <c r="S261" s="89"/>
      <c r="T261" s="89"/>
    </row>
    <row r="262" spans="1:20" x14ac:dyDescent="0.25">
      <c r="A262" s="13">
        <v>229</v>
      </c>
      <c r="B262" s="74">
        <v>2</v>
      </c>
      <c r="C262" s="108" t="s">
        <v>371</v>
      </c>
      <c r="D262" s="76">
        <f t="shared" si="39"/>
        <v>302166.19</v>
      </c>
      <c r="E262" s="76">
        <f t="shared" si="40"/>
        <v>302166.19</v>
      </c>
      <c r="F262" s="77">
        <v>302166.19</v>
      </c>
      <c r="G262" s="77"/>
      <c r="H262" s="21"/>
      <c r="I262" s="79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25">
      <c r="A263" s="13">
        <v>230</v>
      </c>
      <c r="B263" s="74">
        <v>3</v>
      </c>
      <c r="C263" s="108" t="s">
        <v>155</v>
      </c>
      <c r="D263" s="76">
        <f t="shared" si="39"/>
        <v>132985.69</v>
      </c>
      <c r="E263" s="76">
        <f t="shared" si="40"/>
        <v>132985.69</v>
      </c>
      <c r="F263" s="77">
        <v>132985.69</v>
      </c>
      <c r="G263" s="77"/>
      <c r="H263" s="21"/>
      <c r="I263" s="79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ht="25.5" x14ac:dyDescent="0.25">
      <c r="A264" s="13"/>
      <c r="B264" s="74"/>
      <c r="C264" s="73" t="s">
        <v>372</v>
      </c>
      <c r="D264" s="71">
        <f>SUM(D265:D266)</f>
        <v>154908.14000000001</v>
      </c>
      <c r="E264" s="71">
        <f>SUM(E265:E266)</f>
        <v>154908.14000000001</v>
      </c>
      <c r="F264" s="71">
        <f t="shared" ref="F264:T264" si="41">SUM(F265:F266)</f>
        <v>154908.14000000001</v>
      </c>
      <c r="G264" s="71">
        <f t="shared" si="41"/>
        <v>0</v>
      </c>
      <c r="H264" s="71">
        <f t="shared" si="41"/>
        <v>0</v>
      </c>
      <c r="I264" s="71">
        <f t="shared" si="41"/>
        <v>0</v>
      </c>
      <c r="J264" s="71">
        <f t="shared" si="41"/>
        <v>0</v>
      </c>
      <c r="K264" s="71">
        <f t="shared" si="41"/>
        <v>0</v>
      </c>
      <c r="L264" s="71">
        <f t="shared" si="41"/>
        <v>0</v>
      </c>
      <c r="M264" s="71">
        <f t="shared" si="41"/>
        <v>0</v>
      </c>
      <c r="N264" s="71">
        <f t="shared" si="41"/>
        <v>0</v>
      </c>
      <c r="O264" s="71">
        <f t="shared" si="41"/>
        <v>0</v>
      </c>
      <c r="P264" s="71">
        <f t="shared" si="41"/>
        <v>0</v>
      </c>
      <c r="Q264" s="71">
        <f t="shared" si="41"/>
        <v>0</v>
      </c>
      <c r="R264" s="71">
        <f t="shared" si="41"/>
        <v>0</v>
      </c>
      <c r="S264" s="71">
        <f t="shared" si="41"/>
        <v>0</v>
      </c>
      <c r="T264" s="71">
        <f t="shared" si="41"/>
        <v>0</v>
      </c>
    </row>
    <row r="265" spans="1:20" x14ac:dyDescent="0.25">
      <c r="A265" s="13">
        <v>231</v>
      </c>
      <c r="B265" s="74">
        <v>1</v>
      </c>
      <c r="C265" s="75" t="s">
        <v>373</v>
      </c>
      <c r="D265" s="76">
        <f t="shared" ref="D265:D266" si="42">E265+L265+N265+P265+R265+T265</f>
        <v>79277.320000000007</v>
      </c>
      <c r="E265" s="76">
        <f t="shared" ref="E265:E266" si="43">F265+G265+H265+I265+J265</f>
        <v>79277.320000000007</v>
      </c>
      <c r="F265" s="86">
        <v>79277.320000000007</v>
      </c>
      <c r="G265" s="77"/>
      <c r="H265" s="20"/>
      <c r="I265" s="88"/>
      <c r="J265" s="21"/>
      <c r="K265" s="20"/>
      <c r="L265" s="96"/>
      <c r="M265" s="21"/>
      <c r="N265" s="21"/>
      <c r="O265" s="20"/>
      <c r="P265" s="20"/>
      <c r="Q265" s="87"/>
      <c r="R265" s="20"/>
      <c r="S265" s="87"/>
      <c r="T265" s="20"/>
    </row>
    <row r="266" spans="1:20" x14ac:dyDescent="0.25">
      <c r="A266" s="13">
        <v>232</v>
      </c>
      <c r="B266" s="117">
        <v>2</v>
      </c>
      <c r="C266" s="108" t="s">
        <v>374</v>
      </c>
      <c r="D266" s="76">
        <f t="shared" si="42"/>
        <v>75630.820000000007</v>
      </c>
      <c r="E266" s="76">
        <f t="shared" si="43"/>
        <v>75630.820000000007</v>
      </c>
      <c r="F266" s="76">
        <v>75630.820000000007</v>
      </c>
      <c r="G266" s="76"/>
      <c r="H266" s="89"/>
      <c r="I266" s="76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</row>
    <row r="267" spans="1:20" ht="25.5" x14ac:dyDescent="0.25">
      <c r="A267" s="13"/>
      <c r="B267" s="117"/>
      <c r="C267" s="73" t="s">
        <v>75</v>
      </c>
      <c r="D267" s="71">
        <f>SUM(D268:D271)</f>
        <v>5834713.6799999997</v>
      </c>
      <c r="E267" s="71">
        <f>SUM(E268:E271)</f>
        <v>0</v>
      </c>
      <c r="F267" s="71">
        <f t="shared" ref="F267:T267" si="44">SUM(F268:F271)</f>
        <v>0</v>
      </c>
      <c r="G267" s="71">
        <f t="shared" si="44"/>
        <v>0</v>
      </c>
      <c r="H267" s="71">
        <f t="shared" si="44"/>
        <v>0</v>
      </c>
      <c r="I267" s="71">
        <f t="shared" si="44"/>
        <v>0</v>
      </c>
      <c r="J267" s="71">
        <f t="shared" si="44"/>
        <v>0</v>
      </c>
      <c r="K267" s="71">
        <f t="shared" si="44"/>
        <v>2268.2799999999997</v>
      </c>
      <c r="L267" s="71">
        <f t="shared" si="44"/>
        <v>5834713.6799999997</v>
      </c>
      <c r="M267" s="71">
        <f t="shared" si="44"/>
        <v>0</v>
      </c>
      <c r="N267" s="71">
        <f t="shared" si="44"/>
        <v>0</v>
      </c>
      <c r="O267" s="71">
        <f t="shared" si="44"/>
        <v>0</v>
      </c>
      <c r="P267" s="71">
        <f t="shared" si="44"/>
        <v>0</v>
      </c>
      <c r="Q267" s="71">
        <f t="shared" si="44"/>
        <v>0</v>
      </c>
      <c r="R267" s="71">
        <f t="shared" si="44"/>
        <v>0</v>
      </c>
      <c r="S267" s="71">
        <f t="shared" si="44"/>
        <v>0</v>
      </c>
      <c r="T267" s="71">
        <f t="shared" si="44"/>
        <v>0</v>
      </c>
    </row>
    <row r="268" spans="1:20" x14ac:dyDescent="0.25">
      <c r="A268" s="13">
        <v>233</v>
      </c>
      <c r="B268" s="117">
        <v>1</v>
      </c>
      <c r="C268" s="108" t="s">
        <v>375</v>
      </c>
      <c r="D268" s="76">
        <f t="shared" ref="D268:D286" si="45">E268+L268+N268+P268+R268+T268</f>
        <v>1469299.52</v>
      </c>
      <c r="E268" s="76">
        <f t="shared" ref="E268:E286" si="46">F268+G268+H268+I268+J268</f>
        <v>0</v>
      </c>
      <c r="F268" s="77"/>
      <c r="G268" s="77"/>
      <c r="H268" s="21"/>
      <c r="I268" s="79"/>
      <c r="J268" s="21"/>
      <c r="K268" s="21">
        <v>624.84</v>
      </c>
      <c r="L268" s="21">
        <v>1469299.52</v>
      </c>
      <c r="M268" s="21"/>
      <c r="N268" s="21"/>
      <c r="O268" s="21"/>
      <c r="P268" s="21"/>
      <c r="Q268" s="21"/>
      <c r="R268" s="21"/>
      <c r="S268" s="21"/>
      <c r="T268" s="21"/>
    </row>
    <row r="269" spans="1:20" x14ac:dyDescent="0.25">
      <c r="A269" s="13">
        <v>234</v>
      </c>
      <c r="B269" s="117">
        <v>2</v>
      </c>
      <c r="C269" s="108" t="s">
        <v>376</v>
      </c>
      <c r="D269" s="76">
        <f t="shared" si="45"/>
        <v>1617434.6</v>
      </c>
      <c r="E269" s="76">
        <f t="shared" si="46"/>
        <v>0</v>
      </c>
      <c r="F269" s="77"/>
      <c r="G269" s="77"/>
      <c r="H269" s="21"/>
      <c r="I269" s="79"/>
      <c r="J269" s="21"/>
      <c r="K269" s="21">
        <v>605.33000000000004</v>
      </c>
      <c r="L269" s="21">
        <v>1617434.6</v>
      </c>
      <c r="M269" s="21"/>
      <c r="N269" s="21"/>
      <c r="O269" s="21"/>
      <c r="P269" s="21"/>
      <c r="Q269" s="21"/>
      <c r="R269" s="21"/>
      <c r="S269" s="21"/>
      <c r="T269" s="21"/>
    </row>
    <row r="270" spans="1:20" x14ac:dyDescent="0.25">
      <c r="A270" s="13">
        <v>235</v>
      </c>
      <c r="B270" s="117">
        <v>3</v>
      </c>
      <c r="C270" s="108" t="s">
        <v>377</v>
      </c>
      <c r="D270" s="76">
        <f t="shared" si="45"/>
        <v>1178040.1599999999</v>
      </c>
      <c r="E270" s="76">
        <f t="shared" si="46"/>
        <v>0</v>
      </c>
      <c r="F270" s="77"/>
      <c r="G270" s="77"/>
      <c r="H270" s="21"/>
      <c r="I270" s="79"/>
      <c r="J270" s="21"/>
      <c r="K270" s="21">
        <v>450.59</v>
      </c>
      <c r="L270" s="21">
        <v>1178040.1599999999</v>
      </c>
      <c r="M270" s="21"/>
      <c r="N270" s="21"/>
      <c r="O270" s="21"/>
      <c r="P270" s="21"/>
      <c r="Q270" s="21"/>
      <c r="R270" s="21"/>
      <c r="S270" s="21"/>
      <c r="T270" s="21"/>
    </row>
    <row r="271" spans="1:20" x14ac:dyDescent="0.25">
      <c r="A271" s="13">
        <v>236</v>
      </c>
      <c r="B271" s="117">
        <v>4</v>
      </c>
      <c r="C271" s="108" t="s">
        <v>378</v>
      </c>
      <c r="D271" s="76">
        <f t="shared" si="45"/>
        <v>1569939.4</v>
      </c>
      <c r="E271" s="76">
        <f t="shared" si="46"/>
        <v>0</v>
      </c>
      <c r="F271" s="77"/>
      <c r="G271" s="77"/>
      <c r="H271" s="21"/>
      <c r="I271" s="79"/>
      <c r="J271" s="21"/>
      <c r="K271" s="20">
        <v>587.52</v>
      </c>
      <c r="L271" s="96">
        <v>1569939.4</v>
      </c>
      <c r="M271" s="21"/>
      <c r="N271" s="21"/>
      <c r="O271" s="21"/>
      <c r="P271" s="21"/>
      <c r="Q271" s="21"/>
      <c r="R271" s="21"/>
      <c r="S271" s="21"/>
      <c r="T271" s="21"/>
    </row>
    <row r="272" spans="1:20" ht="25.5" x14ac:dyDescent="0.25">
      <c r="A272" s="13"/>
      <c r="B272" s="74"/>
      <c r="C272" s="73" t="s">
        <v>156</v>
      </c>
      <c r="D272" s="71">
        <f>SUM(D273:D274)</f>
        <v>1390060.79</v>
      </c>
      <c r="E272" s="71">
        <f>SUM(E273:E274)</f>
        <v>0</v>
      </c>
      <c r="F272" s="71">
        <f t="shared" ref="F272:T272" si="47">SUM(F273:F274)</f>
        <v>0</v>
      </c>
      <c r="G272" s="71">
        <f t="shared" si="47"/>
        <v>0</v>
      </c>
      <c r="H272" s="71">
        <f t="shared" si="47"/>
        <v>0</v>
      </c>
      <c r="I272" s="71">
        <f t="shared" si="47"/>
        <v>0</v>
      </c>
      <c r="J272" s="71">
        <f t="shared" si="47"/>
        <v>0</v>
      </c>
      <c r="K272" s="71">
        <f t="shared" si="47"/>
        <v>596.46</v>
      </c>
      <c r="L272" s="71">
        <f t="shared" si="47"/>
        <v>1176395.96</v>
      </c>
      <c r="M272" s="71">
        <f t="shared" si="47"/>
        <v>0</v>
      </c>
      <c r="N272" s="71">
        <f t="shared" si="47"/>
        <v>0</v>
      </c>
      <c r="O272" s="71">
        <f t="shared" si="47"/>
        <v>0</v>
      </c>
      <c r="P272" s="71">
        <f t="shared" si="47"/>
        <v>0</v>
      </c>
      <c r="Q272" s="71">
        <f t="shared" si="47"/>
        <v>75.260000000000005</v>
      </c>
      <c r="R272" s="71">
        <f t="shared" si="47"/>
        <v>130967.79</v>
      </c>
      <c r="S272" s="71">
        <f t="shared" si="47"/>
        <v>61.23</v>
      </c>
      <c r="T272" s="71">
        <f t="shared" si="47"/>
        <v>82697.039999999994</v>
      </c>
    </row>
    <row r="273" spans="1:20" x14ac:dyDescent="0.25">
      <c r="A273" s="13">
        <v>237</v>
      </c>
      <c r="B273" s="74">
        <v>1</v>
      </c>
      <c r="C273" s="75" t="s">
        <v>379</v>
      </c>
      <c r="D273" s="76">
        <f t="shared" si="45"/>
        <v>213664.83</v>
      </c>
      <c r="E273" s="76">
        <f t="shared" si="46"/>
        <v>0</v>
      </c>
      <c r="F273" s="77"/>
      <c r="G273" s="77"/>
      <c r="H273" s="21"/>
      <c r="I273" s="79"/>
      <c r="J273" s="21"/>
      <c r="K273" s="21"/>
      <c r="L273" s="21"/>
      <c r="M273" s="21"/>
      <c r="N273" s="21"/>
      <c r="O273" s="21"/>
      <c r="P273" s="21"/>
      <c r="Q273" s="21">
        <v>75.260000000000005</v>
      </c>
      <c r="R273" s="21">
        <v>130967.79</v>
      </c>
      <c r="S273" s="21">
        <v>61.23</v>
      </c>
      <c r="T273" s="21">
        <v>82697.039999999994</v>
      </c>
    </row>
    <row r="274" spans="1:20" x14ac:dyDescent="0.25">
      <c r="A274" s="13">
        <v>238</v>
      </c>
      <c r="B274" s="74">
        <v>2</v>
      </c>
      <c r="C274" s="75" t="s">
        <v>380</v>
      </c>
      <c r="D274" s="76">
        <f t="shared" si="45"/>
        <v>1176395.96</v>
      </c>
      <c r="E274" s="76">
        <f t="shared" si="46"/>
        <v>0</v>
      </c>
      <c r="F274" s="77"/>
      <c r="G274" s="77"/>
      <c r="H274" s="21"/>
      <c r="I274" s="79"/>
      <c r="J274" s="21"/>
      <c r="K274" s="21">
        <v>596.46</v>
      </c>
      <c r="L274" s="21">
        <v>1176395.96</v>
      </c>
      <c r="M274" s="21"/>
      <c r="N274" s="21"/>
      <c r="O274" s="21"/>
      <c r="P274" s="21"/>
      <c r="Q274" s="21"/>
      <c r="R274" s="21"/>
      <c r="S274" s="21"/>
      <c r="T274" s="21"/>
    </row>
    <row r="275" spans="1:20" ht="25.5" x14ac:dyDescent="0.25">
      <c r="A275" s="13"/>
      <c r="B275" s="74"/>
      <c r="C275" s="73" t="s">
        <v>76</v>
      </c>
      <c r="D275" s="71">
        <f t="shared" ref="D275:T275" si="48">SUM(D276:D277)</f>
        <v>1609068.54</v>
      </c>
      <c r="E275" s="71">
        <f t="shared" si="48"/>
        <v>132435.82</v>
      </c>
      <c r="F275" s="71">
        <f t="shared" si="48"/>
        <v>0</v>
      </c>
      <c r="G275" s="71">
        <f t="shared" si="48"/>
        <v>132435.82</v>
      </c>
      <c r="H275" s="71">
        <f t="shared" si="48"/>
        <v>0</v>
      </c>
      <c r="I275" s="71">
        <f t="shared" si="48"/>
        <v>0</v>
      </c>
      <c r="J275" s="71">
        <f t="shared" si="48"/>
        <v>0</v>
      </c>
      <c r="K275" s="71">
        <f t="shared" si="48"/>
        <v>773.4</v>
      </c>
      <c r="L275" s="71">
        <f t="shared" si="48"/>
        <v>1476632.72</v>
      </c>
      <c r="M275" s="71">
        <f t="shared" si="48"/>
        <v>0</v>
      </c>
      <c r="N275" s="71">
        <f t="shared" si="48"/>
        <v>0</v>
      </c>
      <c r="O275" s="71">
        <f t="shared" si="48"/>
        <v>0</v>
      </c>
      <c r="P275" s="71">
        <f t="shared" si="48"/>
        <v>0</v>
      </c>
      <c r="Q275" s="71">
        <f t="shared" si="48"/>
        <v>0</v>
      </c>
      <c r="R275" s="71">
        <f t="shared" si="48"/>
        <v>0</v>
      </c>
      <c r="S275" s="71">
        <f t="shared" si="48"/>
        <v>0</v>
      </c>
      <c r="T275" s="71">
        <f t="shared" si="48"/>
        <v>0</v>
      </c>
    </row>
    <row r="276" spans="1:20" x14ac:dyDescent="0.25">
      <c r="A276" s="13">
        <v>239</v>
      </c>
      <c r="B276" s="74">
        <v>1</v>
      </c>
      <c r="C276" s="75" t="s">
        <v>381</v>
      </c>
      <c r="D276" s="76">
        <f t="shared" si="45"/>
        <v>132435.82</v>
      </c>
      <c r="E276" s="76">
        <f t="shared" si="46"/>
        <v>132435.82</v>
      </c>
      <c r="F276" s="77"/>
      <c r="G276" s="77">
        <v>132435.82</v>
      </c>
      <c r="H276" s="21"/>
      <c r="I276" s="79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25">
      <c r="A277" s="13">
        <v>240</v>
      </c>
      <c r="B277" s="74">
        <v>2</v>
      </c>
      <c r="C277" s="80" t="s">
        <v>382</v>
      </c>
      <c r="D277" s="76">
        <f t="shared" si="45"/>
        <v>1476632.72</v>
      </c>
      <c r="E277" s="76">
        <f t="shared" si="46"/>
        <v>0</v>
      </c>
      <c r="F277" s="77"/>
      <c r="G277" s="77"/>
      <c r="H277" s="21"/>
      <c r="I277" s="79"/>
      <c r="J277" s="21"/>
      <c r="K277" s="21">
        <v>773.4</v>
      </c>
      <c r="L277" s="21">
        <v>1476632.72</v>
      </c>
      <c r="M277" s="21"/>
      <c r="N277" s="21"/>
      <c r="O277" s="21"/>
      <c r="P277" s="21"/>
      <c r="Q277" s="21"/>
      <c r="R277" s="21"/>
      <c r="S277" s="21"/>
      <c r="T277" s="21"/>
    </row>
    <row r="278" spans="1:20" ht="25.5" x14ac:dyDescent="0.25">
      <c r="A278" s="13"/>
      <c r="B278" s="74"/>
      <c r="C278" s="73" t="s">
        <v>383</v>
      </c>
      <c r="D278" s="71">
        <f t="shared" ref="D278:T278" si="49">SUM(D279:D280)</f>
        <v>1853080.4100000001</v>
      </c>
      <c r="E278" s="71">
        <f t="shared" si="49"/>
        <v>317920.82999999996</v>
      </c>
      <c r="F278" s="71">
        <f t="shared" si="49"/>
        <v>161929.18</v>
      </c>
      <c r="G278" s="71">
        <f t="shared" si="49"/>
        <v>155991.65</v>
      </c>
      <c r="H278" s="71">
        <f t="shared" si="49"/>
        <v>0</v>
      </c>
      <c r="I278" s="71">
        <f t="shared" si="49"/>
        <v>0</v>
      </c>
      <c r="J278" s="71">
        <f t="shared" si="49"/>
        <v>0</v>
      </c>
      <c r="K278" s="71">
        <f t="shared" si="49"/>
        <v>837.69</v>
      </c>
      <c r="L278" s="71">
        <f t="shared" si="49"/>
        <v>1535159.58</v>
      </c>
      <c r="M278" s="71">
        <f t="shared" si="49"/>
        <v>0</v>
      </c>
      <c r="N278" s="71">
        <f t="shared" si="49"/>
        <v>0</v>
      </c>
      <c r="O278" s="71">
        <f t="shared" si="49"/>
        <v>0</v>
      </c>
      <c r="P278" s="71">
        <f t="shared" si="49"/>
        <v>0</v>
      </c>
      <c r="Q278" s="71">
        <f t="shared" si="49"/>
        <v>0</v>
      </c>
      <c r="R278" s="71">
        <f t="shared" si="49"/>
        <v>0</v>
      </c>
      <c r="S278" s="71">
        <f t="shared" si="49"/>
        <v>0</v>
      </c>
      <c r="T278" s="71">
        <f t="shared" si="49"/>
        <v>0</v>
      </c>
    </row>
    <row r="279" spans="1:20" x14ac:dyDescent="0.25">
      <c r="A279" s="13">
        <v>241</v>
      </c>
      <c r="B279" s="74">
        <v>1</v>
      </c>
      <c r="C279" s="75" t="s">
        <v>384</v>
      </c>
      <c r="D279" s="76">
        <f t="shared" si="45"/>
        <v>317920.82999999996</v>
      </c>
      <c r="E279" s="76">
        <f t="shared" si="46"/>
        <v>317920.82999999996</v>
      </c>
      <c r="F279" s="77">
        <v>161929.18</v>
      </c>
      <c r="G279" s="77">
        <v>155991.65</v>
      </c>
      <c r="H279" s="21"/>
      <c r="I279" s="79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s="115" customFormat="1" x14ac:dyDescent="0.25">
      <c r="A280" s="13">
        <v>242</v>
      </c>
      <c r="B280" s="74">
        <v>2</v>
      </c>
      <c r="C280" s="75" t="s">
        <v>385</v>
      </c>
      <c r="D280" s="76">
        <f t="shared" si="45"/>
        <v>1535159.58</v>
      </c>
      <c r="E280" s="76">
        <f t="shared" si="46"/>
        <v>0</v>
      </c>
      <c r="F280" s="77"/>
      <c r="G280" s="77"/>
      <c r="H280" s="21"/>
      <c r="I280" s="79"/>
      <c r="J280" s="21"/>
      <c r="K280" s="21">
        <v>837.69</v>
      </c>
      <c r="L280" s="21">
        <v>1535159.58</v>
      </c>
      <c r="M280" s="21"/>
      <c r="N280" s="21"/>
      <c r="O280" s="21"/>
      <c r="P280" s="21"/>
      <c r="Q280" s="21"/>
      <c r="R280" s="21"/>
      <c r="S280" s="21"/>
      <c r="T280" s="21"/>
    </row>
    <row r="281" spans="1:20" ht="25.5" x14ac:dyDescent="0.25">
      <c r="A281" s="13"/>
      <c r="B281" s="74"/>
      <c r="C281" s="73" t="s">
        <v>77</v>
      </c>
      <c r="D281" s="71">
        <f t="shared" ref="D281:T281" si="50">SUM(D282:D286)</f>
        <v>4775772.29</v>
      </c>
      <c r="E281" s="71">
        <f t="shared" si="50"/>
        <v>223663.38</v>
      </c>
      <c r="F281" s="71">
        <f t="shared" si="50"/>
        <v>166194.33000000002</v>
      </c>
      <c r="G281" s="71">
        <f t="shared" si="50"/>
        <v>57469.05</v>
      </c>
      <c r="H281" s="71">
        <f t="shared" si="50"/>
        <v>0</v>
      </c>
      <c r="I281" s="71">
        <f t="shared" si="50"/>
        <v>0</v>
      </c>
      <c r="J281" s="71">
        <f t="shared" si="50"/>
        <v>0</v>
      </c>
      <c r="K281" s="71">
        <f t="shared" si="50"/>
        <v>1658.02</v>
      </c>
      <c r="L281" s="71">
        <f t="shared" si="50"/>
        <v>4242469.4499999993</v>
      </c>
      <c r="M281" s="71">
        <f t="shared" si="50"/>
        <v>0</v>
      </c>
      <c r="N281" s="71">
        <f t="shared" si="50"/>
        <v>0</v>
      </c>
      <c r="O281" s="71">
        <f t="shared" si="50"/>
        <v>0</v>
      </c>
      <c r="P281" s="71">
        <f t="shared" si="50"/>
        <v>0</v>
      </c>
      <c r="Q281" s="71">
        <f t="shared" si="50"/>
        <v>109.5</v>
      </c>
      <c r="R281" s="71">
        <f t="shared" si="50"/>
        <v>119266.59</v>
      </c>
      <c r="S281" s="71">
        <f t="shared" si="50"/>
        <v>148.22</v>
      </c>
      <c r="T281" s="71">
        <f t="shared" si="50"/>
        <v>190372.87</v>
      </c>
    </row>
    <row r="282" spans="1:20" x14ac:dyDescent="0.25">
      <c r="A282" s="13">
        <v>243</v>
      </c>
      <c r="B282" s="74">
        <v>1</v>
      </c>
      <c r="C282" s="120" t="s">
        <v>386</v>
      </c>
      <c r="D282" s="76">
        <f t="shared" si="45"/>
        <v>2371897.59</v>
      </c>
      <c r="E282" s="76">
        <f t="shared" si="46"/>
        <v>0</v>
      </c>
      <c r="F282" s="94"/>
      <c r="G282" s="101"/>
      <c r="H282" s="100"/>
      <c r="I282" s="88"/>
      <c r="J282" s="102"/>
      <c r="K282" s="20">
        <v>870.4</v>
      </c>
      <c r="L282" s="102">
        <v>2371897.59</v>
      </c>
      <c r="M282" s="21"/>
      <c r="N282" s="21"/>
      <c r="O282" s="20"/>
      <c r="P282" s="20"/>
      <c r="Q282" s="87"/>
      <c r="R282" s="20"/>
      <c r="S282" s="87"/>
      <c r="T282" s="22"/>
    </row>
    <row r="283" spans="1:20" x14ac:dyDescent="0.25">
      <c r="A283" s="13">
        <v>244</v>
      </c>
      <c r="B283" s="74">
        <v>2</v>
      </c>
      <c r="C283" s="120" t="s">
        <v>387</v>
      </c>
      <c r="D283" s="76">
        <f t="shared" si="45"/>
        <v>335938.62</v>
      </c>
      <c r="E283" s="76">
        <f t="shared" si="46"/>
        <v>167859.93</v>
      </c>
      <c r="F283" s="94">
        <v>110390.88</v>
      </c>
      <c r="G283" s="101">
        <v>57469.05</v>
      </c>
      <c r="H283" s="100"/>
      <c r="I283" s="88"/>
      <c r="J283" s="102"/>
      <c r="K283" s="20"/>
      <c r="L283" s="96"/>
      <c r="M283" s="21"/>
      <c r="N283" s="21"/>
      <c r="O283" s="20"/>
      <c r="P283" s="20"/>
      <c r="Q283" s="87">
        <v>69.2</v>
      </c>
      <c r="R283" s="20">
        <v>69177.69</v>
      </c>
      <c r="S283" s="87">
        <v>84.4</v>
      </c>
      <c r="T283" s="22">
        <v>98901</v>
      </c>
    </row>
    <row r="284" spans="1:20" x14ac:dyDescent="0.25">
      <c r="A284" s="13">
        <v>245</v>
      </c>
      <c r="B284" s="74">
        <v>3</v>
      </c>
      <c r="C284" s="120" t="s">
        <v>388</v>
      </c>
      <c r="D284" s="76">
        <f t="shared" si="45"/>
        <v>197364.22</v>
      </c>
      <c r="E284" s="76">
        <f t="shared" si="46"/>
        <v>55803.45</v>
      </c>
      <c r="F284" s="94">
        <v>55803.45</v>
      </c>
      <c r="G284" s="101"/>
      <c r="H284" s="100"/>
      <c r="I284" s="88"/>
      <c r="J284" s="102"/>
      <c r="K284" s="20"/>
      <c r="L284" s="96"/>
      <c r="M284" s="21"/>
      <c r="N284" s="21"/>
      <c r="O284" s="20"/>
      <c r="P284" s="20"/>
      <c r="Q284" s="87">
        <v>40.299999999999997</v>
      </c>
      <c r="R284" s="20">
        <v>50088.9</v>
      </c>
      <c r="S284" s="87">
        <v>63.82</v>
      </c>
      <c r="T284" s="22">
        <v>91471.87</v>
      </c>
    </row>
    <row r="285" spans="1:20" x14ac:dyDescent="0.25">
      <c r="A285" s="13">
        <v>246</v>
      </c>
      <c r="B285" s="74">
        <v>4</v>
      </c>
      <c r="C285" s="108" t="s">
        <v>389</v>
      </c>
      <c r="D285" s="76">
        <f t="shared" si="45"/>
        <v>1055950.6499999999</v>
      </c>
      <c r="E285" s="76">
        <f t="shared" si="46"/>
        <v>0</v>
      </c>
      <c r="F285" s="94"/>
      <c r="G285" s="77"/>
      <c r="H285" s="20"/>
      <c r="I285" s="88"/>
      <c r="J285" s="21"/>
      <c r="K285" s="20">
        <v>387.5</v>
      </c>
      <c r="L285" s="96">
        <v>1055950.6499999999</v>
      </c>
      <c r="M285" s="21"/>
      <c r="N285" s="21"/>
      <c r="O285" s="20"/>
      <c r="P285" s="20"/>
      <c r="Q285" s="87"/>
      <c r="R285" s="20"/>
      <c r="S285" s="87"/>
      <c r="T285" s="20"/>
    </row>
    <row r="286" spans="1:20" x14ac:dyDescent="0.25">
      <c r="A286" s="13">
        <v>247</v>
      </c>
      <c r="B286" s="74">
        <v>5</v>
      </c>
      <c r="C286" s="108" t="s">
        <v>390</v>
      </c>
      <c r="D286" s="76">
        <f t="shared" si="45"/>
        <v>814621.21</v>
      </c>
      <c r="E286" s="76">
        <f t="shared" si="46"/>
        <v>0</v>
      </c>
      <c r="F286" s="94"/>
      <c r="G286" s="77"/>
      <c r="H286" s="20"/>
      <c r="I286" s="88"/>
      <c r="J286" s="21"/>
      <c r="K286" s="20">
        <v>400.12</v>
      </c>
      <c r="L286" s="96">
        <v>814621.21</v>
      </c>
      <c r="M286" s="21"/>
      <c r="N286" s="21"/>
      <c r="O286" s="20"/>
      <c r="P286" s="20"/>
      <c r="Q286" s="87"/>
      <c r="R286" s="20"/>
      <c r="S286" s="87"/>
      <c r="T286" s="20"/>
    </row>
    <row r="287" spans="1:20" s="122" customFormat="1" ht="14.25" customHeight="1" x14ac:dyDescent="0.25">
      <c r="A287" s="29"/>
      <c r="B287" s="60"/>
      <c r="C287" s="29"/>
      <c r="D287" s="58"/>
      <c r="E287" s="29"/>
      <c r="F287" s="121"/>
      <c r="G287" s="29"/>
      <c r="H287" s="29"/>
      <c r="I287" s="29"/>
      <c r="J287" s="29"/>
      <c r="K287" s="29"/>
      <c r="L287" s="29"/>
      <c r="M287" s="59"/>
      <c r="N287" s="29"/>
      <c r="O287" s="29"/>
      <c r="P287" s="29"/>
      <c r="Q287" s="60"/>
      <c r="R287" s="29"/>
      <c r="S287" s="60"/>
      <c r="T287" s="29"/>
    </row>
    <row r="288" spans="1:20" s="122" customFormat="1" x14ac:dyDescent="0.25">
      <c r="A288" s="29"/>
      <c r="B288" s="60"/>
      <c r="C288" s="29"/>
      <c r="D288" s="58"/>
      <c r="E288" s="29"/>
      <c r="F288" s="121"/>
      <c r="G288" s="123"/>
      <c r="H288" s="123"/>
      <c r="I288" s="123"/>
      <c r="J288" s="123"/>
      <c r="K288" s="123"/>
      <c r="L288" s="29"/>
      <c r="M288" s="59"/>
      <c r="N288" s="29"/>
      <c r="O288" s="29"/>
      <c r="P288" s="29"/>
      <c r="Q288" s="60"/>
      <c r="R288" s="29"/>
      <c r="S288" s="60"/>
      <c r="T288" s="29"/>
    </row>
    <row r="289" spans="1:20" s="122" customFormat="1" ht="15.75" customHeight="1" x14ac:dyDescent="0.3">
      <c r="A289" s="29"/>
      <c r="B289" s="60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59"/>
      <c r="N289" s="29"/>
      <c r="O289" s="29"/>
      <c r="P289" s="29"/>
      <c r="Q289" s="60"/>
      <c r="R289" s="29"/>
      <c r="S289" s="60"/>
      <c r="T289" s="124"/>
    </row>
    <row r="290" spans="1:20" s="122" customFormat="1" x14ac:dyDescent="0.25">
      <c r="A290" s="29"/>
      <c r="B290" s="60"/>
      <c r="C290" s="29"/>
      <c r="D290" s="58"/>
      <c r="E290" s="29"/>
      <c r="F290" s="121"/>
      <c r="G290" s="29"/>
      <c r="H290" s="29"/>
      <c r="I290" s="29"/>
      <c r="J290" s="29"/>
      <c r="K290" s="29"/>
      <c r="L290" s="29"/>
      <c r="M290" s="59"/>
      <c r="N290" s="29"/>
      <c r="O290" s="29"/>
      <c r="P290" s="29"/>
      <c r="Q290" s="60"/>
      <c r="R290" s="29"/>
      <c r="S290" s="60"/>
      <c r="T290" s="29"/>
    </row>
    <row r="291" spans="1:20" s="122" customFormat="1" x14ac:dyDescent="0.25">
      <c r="A291" s="29"/>
      <c r="B291" s="60"/>
      <c r="C291" s="29"/>
      <c r="D291" s="58"/>
      <c r="E291" s="29"/>
      <c r="F291" s="121"/>
      <c r="G291" s="29"/>
      <c r="H291" s="29"/>
      <c r="I291" s="29"/>
      <c r="J291" s="29"/>
      <c r="K291" s="29"/>
      <c r="L291" s="29"/>
      <c r="M291" s="59"/>
      <c r="N291" s="29"/>
      <c r="O291" s="29"/>
      <c r="P291" s="29"/>
      <c r="Q291" s="60"/>
      <c r="R291" s="29"/>
      <c r="S291" s="60"/>
      <c r="T291" s="29"/>
    </row>
    <row r="292" spans="1:20" s="122" customFormat="1" x14ac:dyDescent="0.25">
      <c r="A292" s="29"/>
      <c r="B292" s="60"/>
      <c r="C292" s="29"/>
      <c r="D292" s="58"/>
      <c r="E292" s="29"/>
      <c r="F292" s="121"/>
      <c r="G292" s="29"/>
      <c r="H292" s="29"/>
      <c r="I292" s="29"/>
      <c r="J292" s="29"/>
      <c r="K292" s="29"/>
      <c r="L292" s="29"/>
      <c r="M292" s="59"/>
      <c r="N292" s="29"/>
      <c r="O292" s="29"/>
      <c r="P292" s="29"/>
      <c r="Q292" s="60"/>
      <c r="R292" s="29"/>
      <c r="S292" s="60"/>
      <c r="T292" s="29"/>
    </row>
    <row r="293" spans="1:20" s="122" customFormat="1" x14ac:dyDescent="0.25">
      <c r="A293" s="29"/>
      <c r="B293" s="60"/>
      <c r="C293" s="29"/>
      <c r="D293" s="58"/>
      <c r="E293" s="29"/>
      <c r="F293" s="121"/>
      <c r="G293" s="29"/>
      <c r="H293" s="29"/>
      <c r="I293" s="29"/>
      <c r="J293" s="29"/>
      <c r="K293" s="29"/>
      <c r="L293" s="29"/>
      <c r="M293" s="59"/>
      <c r="N293" s="29"/>
      <c r="O293" s="29"/>
      <c r="P293" s="29"/>
      <c r="Q293" s="60"/>
      <c r="R293" s="29"/>
      <c r="S293" s="60"/>
      <c r="T293" s="29"/>
    </row>
    <row r="294" spans="1:20" s="122" customFormat="1" x14ac:dyDescent="0.25">
      <c r="A294" s="29"/>
      <c r="B294" s="60"/>
      <c r="C294" s="29"/>
      <c r="D294" s="58"/>
      <c r="E294" s="29"/>
      <c r="F294" s="121"/>
      <c r="G294" s="29"/>
      <c r="H294" s="29"/>
      <c r="I294" s="29"/>
      <c r="J294" s="29"/>
      <c r="K294" s="29"/>
      <c r="L294" s="29"/>
      <c r="M294" s="59"/>
      <c r="N294" s="29"/>
      <c r="O294" s="29"/>
      <c r="P294" s="29"/>
      <c r="Q294" s="60"/>
      <c r="R294" s="29"/>
      <c r="S294" s="60"/>
      <c r="T294" s="29"/>
    </row>
    <row r="295" spans="1:20" s="122" customFormat="1" x14ac:dyDescent="0.25">
      <c r="A295" s="29"/>
      <c r="B295" s="60"/>
      <c r="C295" s="29"/>
      <c r="D295" s="58"/>
      <c r="E295" s="29"/>
      <c r="F295" s="121"/>
      <c r="G295" s="29"/>
      <c r="H295" s="29"/>
      <c r="I295" s="29"/>
      <c r="J295" s="29"/>
      <c r="K295" s="29"/>
      <c r="L295" s="29"/>
      <c r="M295" s="59"/>
      <c r="N295" s="29"/>
      <c r="O295" s="29"/>
      <c r="P295" s="29"/>
      <c r="Q295" s="60"/>
      <c r="R295" s="29"/>
      <c r="S295" s="60"/>
      <c r="T295" s="29"/>
    </row>
    <row r="296" spans="1:20" s="122" customFormat="1" x14ac:dyDescent="0.25">
      <c r="A296" s="29"/>
      <c r="B296" s="60"/>
      <c r="C296" s="29"/>
      <c r="D296" s="58"/>
      <c r="E296" s="29"/>
      <c r="F296" s="121"/>
      <c r="G296" s="29"/>
      <c r="H296" s="29"/>
      <c r="I296" s="29"/>
      <c r="J296" s="29"/>
      <c r="K296" s="29"/>
      <c r="L296" s="29"/>
      <c r="M296" s="59"/>
      <c r="N296" s="29"/>
      <c r="O296" s="29"/>
      <c r="P296" s="29"/>
      <c r="Q296" s="60"/>
      <c r="R296" s="29"/>
      <c r="S296" s="60"/>
      <c r="T296" s="29"/>
    </row>
    <row r="297" spans="1:20" s="122" customFormat="1" x14ac:dyDescent="0.25">
      <c r="A297" s="29"/>
      <c r="B297" s="60"/>
      <c r="C297" s="29"/>
      <c r="D297" s="58"/>
      <c r="E297" s="29"/>
      <c r="F297" s="121"/>
      <c r="G297" s="29"/>
      <c r="H297" s="29"/>
      <c r="I297" s="29"/>
      <c r="J297" s="29"/>
      <c r="K297" s="29"/>
      <c r="L297" s="29"/>
      <c r="M297" s="59"/>
      <c r="N297" s="29"/>
      <c r="O297" s="29"/>
      <c r="P297" s="29"/>
      <c r="Q297" s="60"/>
      <c r="R297" s="29"/>
      <c r="S297" s="60"/>
      <c r="T297" s="29"/>
    </row>
    <row r="298" spans="1:20" s="122" customFormat="1" x14ac:dyDescent="0.25">
      <c r="A298" s="29"/>
      <c r="B298" s="60"/>
      <c r="C298" s="29"/>
      <c r="D298" s="58"/>
      <c r="E298" s="29"/>
      <c r="F298" s="121"/>
      <c r="G298" s="29"/>
      <c r="H298" s="29"/>
      <c r="I298" s="29"/>
      <c r="J298" s="29"/>
      <c r="K298" s="29"/>
      <c r="L298" s="29"/>
      <c r="M298" s="59"/>
      <c r="N298" s="29"/>
      <c r="O298" s="29"/>
      <c r="P298" s="29"/>
      <c r="Q298" s="60"/>
      <c r="R298" s="29"/>
      <c r="S298" s="60"/>
      <c r="T298" s="29"/>
    </row>
    <row r="299" spans="1:20" s="122" customFormat="1" x14ac:dyDescent="0.25">
      <c r="A299" s="29"/>
      <c r="B299" s="60"/>
      <c r="C299" s="29"/>
      <c r="D299" s="58"/>
      <c r="E299" s="29"/>
      <c r="F299" s="121"/>
      <c r="G299" s="29"/>
      <c r="H299" s="29"/>
      <c r="I299" s="29"/>
      <c r="J299" s="29"/>
      <c r="K299" s="29"/>
      <c r="L299" s="29"/>
      <c r="M299" s="59"/>
      <c r="N299" s="29"/>
      <c r="O299" s="29"/>
      <c r="P299" s="29"/>
      <c r="Q299" s="60"/>
      <c r="R299" s="29"/>
      <c r="S299" s="60"/>
      <c r="T299" s="29"/>
    </row>
    <row r="300" spans="1:20" s="122" customFormat="1" x14ac:dyDescent="0.25">
      <c r="A300" s="29"/>
      <c r="B300" s="60"/>
      <c r="C300" s="29"/>
      <c r="D300" s="58"/>
      <c r="E300" s="29"/>
      <c r="F300" s="121"/>
      <c r="G300" s="29"/>
      <c r="H300" s="29"/>
      <c r="I300" s="29"/>
      <c r="J300" s="29"/>
      <c r="K300" s="29"/>
      <c r="L300" s="29"/>
      <c r="M300" s="59"/>
      <c r="N300" s="29"/>
      <c r="O300" s="29"/>
      <c r="P300" s="29"/>
      <c r="Q300" s="60"/>
      <c r="R300" s="29"/>
      <c r="S300" s="60"/>
      <c r="T300" s="29"/>
    </row>
    <row r="301" spans="1:20" s="122" customFormat="1" x14ac:dyDescent="0.25">
      <c r="A301" s="29"/>
      <c r="B301" s="60"/>
      <c r="C301" s="29"/>
      <c r="D301" s="58"/>
      <c r="E301" s="29"/>
      <c r="F301" s="121"/>
      <c r="G301" s="29"/>
      <c r="H301" s="29"/>
      <c r="I301" s="29"/>
      <c r="J301" s="29"/>
      <c r="K301" s="29"/>
      <c r="L301" s="29"/>
      <c r="M301" s="59"/>
      <c r="N301" s="29"/>
      <c r="O301" s="29"/>
      <c r="P301" s="29"/>
      <c r="Q301" s="60"/>
      <c r="R301" s="29"/>
      <c r="S301" s="60"/>
      <c r="T301" s="29"/>
    </row>
    <row r="302" spans="1:20" s="122" customFormat="1" x14ac:dyDescent="0.25">
      <c r="A302" s="29"/>
      <c r="B302" s="60"/>
      <c r="C302" s="29"/>
      <c r="D302" s="58"/>
      <c r="E302" s="29"/>
      <c r="F302" s="121"/>
      <c r="G302" s="29"/>
      <c r="H302" s="29"/>
      <c r="I302" s="29"/>
      <c r="J302" s="29"/>
      <c r="K302" s="29"/>
      <c r="L302" s="29"/>
      <c r="M302" s="59"/>
      <c r="N302" s="29"/>
      <c r="O302" s="29"/>
      <c r="P302" s="29"/>
      <c r="Q302" s="60"/>
      <c r="R302" s="29"/>
      <c r="S302" s="60"/>
      <c r="T302" s="29"/>
    </row>
    <row r="303" spans="1:20" s="122" customFormat="1" x14ac:dyDescent="0.25">
      <c r="A303" s="29"/>
      <c r="B303" s="60"/>
      <c r="C303" s="29"/>
      <c r="D303" s="58"/>
      <c r="E303" s="29"/>
      <c r="F303" s="121"/>
      <c r="G303" s="29"/>
      <c r="H303" s="29"/>
      <c r="I303" s="29"/>
      <c r="J303" s="29"/>
      <c r="K303" s="29"/>
      <c r="L303" s="29"/>
      <c r="M303" s="59"/>
      <c r="N303" s="29"/>
      <c r="O303" s="29"/>
      <c r="P303" s="29"/>
      <c r="Q303" s="60"/>
      <c r="R303" s="29"/>
      <c r="S303" s="60"/>
      <c r="T303" s="29"/>
    </row>
    <row r="304" spans="1:20" s="122" customFormat="1" x14ac:dyDescent="0.25">
      <c r="A304" s="29"/>
      <c r="B304" s="60"/>
      <c r="C304" s="29"/>
      <c r="D304" s="58"/>
      <c r="E304" s="29"/>
      <c r="F304" s="121"/>
      <c r="G304" s="29"/>
      <c r="H304" s="29"/>
      <c r="I304" s="29"/>
      <c r="J304" s="29"/>
      <c r="K304" s="29"/>
      <c r="L304" s="29"/>
      <c r="M304" s="59"/>
      <c r="N304" s="29"/>
      <c r="O304" s="29"/>
      <c r="P304" s="29"/>
      <c r="Q304" s="60"/>
      <c r="R304" s="29"/>
      <c r="S304" s="60"/>
      <c r="T304" s="29"/>
    </row>
    <row r="305" spans="1:20" s="122" customFormat="1" x14ac:dyDescent="0.25">
      <c r="A305" s="29"/>
      <c r="B305" s="60"/>
      <c r="C305" s="29"/>
      <c r="D305" s="58"/>
      <c r="E305" s="29"/>
      <c r="F305" s="121"/>
      <c r="G305" s="29"/>
      <c r="H305" s="29"/>
      <c r="I305" s="29"/>
      <c r="J305" s="29"/>
      <c r="K305" s="29"/>
      <c r="L305" s="29"/>
      <c r="M305" s="59"/>
      <c r="N305" s="29"/>
      <c r="O305" s="29"/>
      <c r="P305" s="29"/>
      <c r="Q305" s="60"/>
      <c r="R305" s="29"/>
      <c r="S305" s="60"/>
      <c r="T305" s="29"/>
    </row>
    <row r="306" spans="1:20" s="122" customFormat="1" x14ac:dyDescent="0.25">
      <c r="A306" s="29"/>
      <c r="B306" s="60"/>
      <c r="C306" s="29"/>
      <c r="D306" s="58"/>
      <c r="E306" s="29"/>
      <c r="F306" s="121"/>
      <c r="G306" s="29"/>
      <c r="H306" s="29"/>
      <c r="I306" s="29"/>
      <c r="J306" s="29"/>
      <c r="K306" s="29"/>
      <c r="L306" s="29"/>
      <c r="M306" s="59"/>
      <c r="N306" s="29"/>
      <c r="O306" s="29"/>
      <c r="P306" s="29"/>
      <c r="Q306" s="60"/>
      <c r="R306" s="29"/>
      <c r="S306" s="60"/>
      <c r="T306" s="29"/>
    </row>
    <row r="307" spans="1:20" s="122" customFormat="1" x14ac:dyDescent="0.25">
      <c r="A307" s="29"/>
      <c r="B307" s="60"/>
      <c r="C307" s="29"/>
      <c r="D307" s="58"/>
      <c r="E307" s="29"/>
      <c r="F307" s="121"/>
      <c r="G307" s="29"/>
      <c r="H307" s="29"/>
      <c r="I307" s="29"/>
      <c r="J307" s="29"/>
      <c r="K307" s="29"/>
      <c r="L307" s="29"/>
      <c r="M307" s="59"/>
      <c r="N307" s="29"/>
      <c r="O307" s="29"/>
      <c r="P307" s="29"/>
      <c r="Q307" s="60"/>
      <c r="R307" s="29"/>
      <c r="S307" s="60"/>
      <c r="T307" s="29"/>
    </row>
  </sheetData>
  <autoFilter ref="A10:W286">
    <filterColumn colId="0" showButton="0"/>
  </autoFilter>
  <mergeCells count="17">
    <mergeCell ref="Q7:R8"/>
    <mergeCell ref="S7:T8"/>
    <mergeCell ref="C1:K1"/>
    <mergeCell ref="Q1:T1"/>
    <mergeCell ref="C2:R2"/>
    <mergeCell ref="C3:R3"/>
    <mergeCell ref="C4:R4"/>
    <mergeCell ref="C6:C9"/>
    <mergeCell ref="D6:D8"/>
    <mergeCell ref="E6:T6"/>
    <mergeCell ref="E7:E8"/>
    <mergeCell ref="A10:B10"/>
    <mergeCell ref="F7:J7"/>
    <mergeCell ref="K7:L8"/>
    <mergeCell ref="M7:N8"/>
    <mergeCell ref="O7:P8"/>
    <mergeCell ref="A6:B9"/>
  </mergeCells>
  <pageMargins left="0.51181102362204722" right="0.51181102362204722" top="0.98425196850393704" bottom="0.47244094488188981" header="0.98425196850393704" footer="0.31496062992125984"/>
  <pageSetup paperSize="9" scale="47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3"/>
  <sheetViews>
    <sheetView view="pageBreakPreview" zoomScale="85" zoomScaleSheetLayoutView="85" workbookViewId="0">
      <pane xSplit="3" ySplit="9" topLeftCell="D10" activePane="bottomRight" state="frozen"/>
      <selection pane="topRight" activeCell="D1" sqref="D1"/>
      <selection pane="bottomLeft" activeCell="A7" sqref="A7"/>
      <selection pane="bottomRight" sqref="A1:XFD1"/>
    </sheetView>
  </sheetViews>
  <sheetFormatPr defaultColWidth="9.140625" defaultRowHeight="15" x14ac:dyDescent="0.25"/>
  <cols>
    <col min="1" max="1" width="5.140625" style="61" customWidth="1"/>
    <col min="2" max="2" width="5.28515625" style="61" customWidth="1"/>
    <col min="3" max="3" width="48.42578125" style="62" customWidth="1"/>
    <col min="4" max="4" width="15.5703125" style="63" customWidth="1"/>
    <col min="5" max="5" width="14.85546875" style="62" customWidth="1"/>
    <col min="6" max="6" width="13.7109375" style="62" customWidth="1"/>
    <col min="7" max="7" width="14" style="62" customWidth="1"/>
    <col min="8" max="8" width="14.140625" style="62" customWidth="1"/>
    <col min="9" max="9" width="14.5703125" style="62" customWidth="1"/>
    <col min="10" max="10" width="14.7109375" style="62" customWidth="1"/>
    <col min="11" max="11" width="11.28515625" style="62" customWidth="1"/>
    <col min="12" max="12" width="14.42578125" style="62" customWidth="1"/>
    <col min="13" max="13" width="8.140625" style="64" customWidth="1"/>
    <col min="14" max="14" width="14" style="62" customWidth="1"/>
    <col min="15" max="15" width="8.85546875" style="62" customWidth="1"/>
    <col min="16" max="16" width="13" style="62" customWidth="1"/>
    <col min="17" max="17" width="9.5703125" style="65" customWidth="1"/>
    <col min="18" max="18" width="14.140625" style="62" customWidth="1"/>
    <col min="19" max="19" width="9" style="65" customWidth="1"/>
    <col min="20" max="20" width="14.28515625" style="62" customWidth="1"/>
    <col min="21" max="21" width="13.85546875" style="1" bestFit="1" customWidth="1"/>
    <col min="22" max="16384" width="9.140625" style="1"/>
  </cols>
  <sheetData>
    <row r="1" spans="1:23" ht="96" hidden="1" customHeight="1" x14ac:dyDescent="0.25">
      <c r="A1" s="62"/>
      <c r="B1" s="62"/>
      <c r="C1" s="172"/>
      <c r="D1" s="172"/>
      <c r="E1" s="172"/>
      <c r="F1" s="172"/>
      <c r="G1" s="172"/>
      <c r="H1" s="172"/>
      <c r="I1" s="172"/>
      <c r="J1" s="172"/>
      <c r="K1" s="172"/>
      <c r="Q1" s="173" t="s">
        <v>391</v>
      </c>
      <c r="R1" s="173"/>
      <c r="S1" s="173"/>
      <c r="T1" s="173"/>
    </row>
    <row r="2" spans="1:23" ht="15.75" x14ac:dyDescent="0.25">
      <c r="A2" s="62"/>
      <c r="B2" s="62"/>
      <c r="C2" s="174" t="s">
        <v>162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3" ht="15.75" x14ac:dyDescent="0.25">
      <c r="A3" s="62"/>
      <c r="B3" s="62"/>
      <c r="C3" s="174" t="s">
        <v>163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67"/>
      <c r="T3" s="67"/>
      <c r="U3" s="5"/>
      <c r="V3" s="5"/>
      <c r="W3" s="5"/>
    </row>
    <row r="4" spans="1:23" ht="15.75" x14ac:dyDescent="0.25">
      <c r="A4" s="62"/>
      <c r="B4" s="62"/>
      <c r="C4" s="174" t="s">
        <v>392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67"/>
      <c r="T4" s="67"/>
      <c r="U4" s="5"/>
      <c r="V4" s="5"/>
      <c r="W4" s="5"/>
    </row>
    <row r="5" spans="1:23" ht="15.75" x14ac:dyDescent="0.25">
      <c r="A5" s="62"/>
      <c r="B5" s="62"/>
      <c r="C5" s="68"/>
      <c r="D5" s="68"/>
      <c r="E5" s="69"/>
      <c r="F5" s="68"/>
      <c r="G5" s="68"/>
      <c r="H5" s="68"/>
      <c r="I5" s="68"/>
      <c r="J5" s="68"/>
      <c r="K5" s="68"/>
    </row>
    <row r="6" spans="1:23" s="6" customFormat="1" ht="18.75" customHeight="1" x14ac:dyDescent="0.2">
      <c r="A6" s="175" t="s">
        <v>0</v>
      </c>
      <c r="B6" s="176"/>
      <c r="C6" s="181" t="s">
        <v>164</v>
      </c>
      <c r="D6" s="184" t="s">
        <v>2</v>
      </c>
      <c r="E6" s="185" t="s">
        <v>165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7"/>
    </row>
    <row r="7" spans="1:23" s="6" customFormat="1" ht="18.75" customHeight="1" x14ac:dyDescent="0.2">
      <c r="A7" s="177"/>
      <c r="B7" s="178"/>
      <c r="C7" s="182"/>
      <c r="D7" s="184"/>
      <c r="E7" s="188" t="s">
        <v>4</v>
      </c>
      <c r="F7" s="164" t="s">
        <v>5</v>
      </c>
      <c r="G7" s="165"/>
      <c r="H7" s="165"/>
      <c r="I7" s="165"/>
      <c r="J7" s="166"/>
      <c r="K7" s="167" t="s">
        <v>24</v>
      </c>
      <c r="L7" s="168"/>
      <c r="M7" s="167" t="s">
        <v>6</v>
      </c>
      <c r="N7" s="168"/>
      <c r="O7" s="167" t="s">
        <v>25</v>
      </c>
      <c r="P7" s="168"/>
      <c r="Q7" s="167" t="s">
        <v>26</v>
      </c>
      <c r="R7" s="168"/>
      <c r="S7" s="171" t="s">
        <v>27</v>
      </c>
      <c r="T7" s="171"/>
    </row>
    <row r="8" spans="1:23" s="9" customFormat="1" ht="83.25" customHeight="1" x14ac:dyDescent="0.25">
      <c r="A8" s="177"/>
      <c r="B8" s="178"/>
      <c r="C8" s="182"/>
      <c r="D8" s="184"/>
      <c r="E8" s="189"/>
      <c r="F8" s="7" t="s">
        <v>28</v>
      </c>
      <c r="G8" s="8" t="s">
        <v>29</v>
      </c>
      <c r="H8" s="8" t="s">
        <v>30</v>
      </c>
      <c r="I8" s="8" t="s">
        <v>31</v>
      </c>
      <c r="J8" s="8" t="s">
        <v>32</v>
      </c>
      <c r="K8" s="169"/>
      <c r="L8" s="170"/>
      <c r="M8" s="169"/>
      <c r="N8" s="170"/>
      <c r="O8" s="169"/>
      <c r="P8" s="170"/>
      <c r="Q8" s="169"/>
      <c r="R8" s="170"/>
      <c r="S8" s="171"/>
      <c r="T8" s="171"/>
    </row>
    <row r="9" spans="1:23" s="9" customFormat="1" ht="18" customHeight="1" x14ac:dyDescent="0.25">
      <c r="A9" s="179"/>
      <c r="B9" s="180"/>
      <c r="C9" s="183"/>
      <c r="D9" s="10" t="s">
        <v>7</v>
      </c>
      <c r="E9" s="10" t="s">
        <v>7</v>
      </c>
      <c r="F9" s="7" t="s">
        <v>7</v>
      </c>
      <c r="G9" s="8" t="s">
        <v>7</v>
      </c>
      <c r="H9" s="8" t="s">
        <v>7</v>
      </c>
      <c r="I9" s="8" t="s">
        <v>7</v>
      </c>
      <c r="J9" s="8" t="s">
        <v>7</v>
      </c>
      <c r="K9" s="11" t="s">
        <v>8</v>
      </c>
      <c r="L9" s="11" t="s">
        <v>7</v>
      </c>
      <c r="M9" s="11" t="s">
        <v>9</v>
      </c>
      <c r="N9" s="11" t="s">
        <v>7</v>
      </c>
      <c r="O9" s="7" t="s">
        <v>8</v>
      </c>
      <c r="P9" s="11" t="s">
        <v>7</v>
      </c>
      <c r="Q9" s="7" t="s">
        <v>8</v>
      </c>
      <c r="R9" s="11" t="s">
        <v>7</v>
      </c>
      <c r="S9" s="8" t="s">
        <v>8</v>
      </c>
      <c r="T9" s="8" t="s">
        <v>7</v>
      </c>
    </row>
    <row r="10" spans="1:23" s="9" customFormat="1" ht="15" customHeight="1" x14ac:dyDescent="0.25">
      <c r="A10" s="162">
        <v>1</v>
      </c>
      <c r="B10" s="163"/>
      <c r="C10" s="2">
        <v>2</v>
      </c>
      <c r="D10" s="4">
        <v>3</v>
      </c>
      <c r="E10" s="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</row>
    <row r="11" spans="1:23" s="9" customFormat="1" ht="17.100000000000001" customHeight="1" x14ac:dyDescent="0.2">
      <c r="A11" s="13"/>
      <c r="B11" s="2"/>
      <c r="C11" s="14" t="s">
        <v>166</v>
      </c>
      <c r="D11" s="71">
        <f t="shared" ref="D11:T11" si="0">D12+D19+D25+D27+D49+D54+D132+D144+D147+D153+D159+D243+D248+D252+D258+D261+D265+D270+D272+D280+D288+D295+D306+D311+D315+D319+D323+D301</f>
        <v>353669635.69</v>
      </c>
      <c r="E11" s="71">
        <f t="shared" si="0"/>
        <v>152529867.86000004</v>
      </c>
      <c r="F11" s="71">
        <f t="shared" si="0"/>
        <v>61812192.539999992</v>
      </c>
      <c r="G11" s="71">
        <f t="shared" si="0"/>
        <v>19646829.039999999</v>
      </c>
      <c r="H11" s="71">
        <f t="shared" si="0"/>
        <v>59516448.410000004</v>
      </c>
      <c r="I11" s="71">
        <f t="shared" si="0"/>
        <v>0</v>
      </c>
      <c r="J11" s="71">
        <f t="shared" si="0"/>
        <v>11554397.869999999</v>
      </c>
      <c r="K11" s="71">
        <f t="shared" si="0"/>
        <v>58722.119999999988</v>
      </c>
      <c r="L11" s="71">
        <f t="shared" si="0"/>
        <v>141489744.91</v>
      </c>
      <c r="M11" s="71">
        <f t="shared" si="0"/>
        <v>12</v>
      </c>
      <c r="N11" s="71">
        <f t="shared" si="0"/>
        <v>23930037.380000003</v>
      </c>
      <c r="O11" s="71">
        <f t="shared" si="0"/>
        <v>4617.82</v>
      </c>
      <c r="P11" s="71">
        <f t="shared" si="0"/>
        <v>3314450.4000000004</v>
      </c>
      <c r="Q11" s="71">
        <f t="shared" si="0"/>
        <v>12837.41</v>
      </c>
      <c r="R11" s="71">
        <f t="shared" si="0"/>
        <v>13074565.619999997</v>
      </c>
      <c r="S11" s="71">
        <f t="shared" si="0"/>
        <v>13306.92</v>
      </c>
      <c r="T11" s="71">
        <f t="shared" si="0"/>
        <v>19330969.520000007</v>
      </c>
      <c r="U11" s="72"/>
    </row>
    <row r="12" spans="1:23" s="18" customFormat="1" ht="26.25" customHeight="1" x14ac:dyDescent="0.2">
      <c r="A12" s="13"/>
      <c r="B12" s="126"/>
      <c r="C12" s="127" t="s">
        <v>60</v>
      </c>
      <c r="D12" s="71">
        <f t="shared" ref="D12:T12" si="1">SUM(D13:D18)</f>
        <v>924220.57999999984</v>
      </c>
      <c r="E12" s="71">
        <f t="shared" si="1"/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1"/>
        <v>0</v>
      </c>
      <c r="P12" s="71">
        <f t="shared" si="1"/>
        <v>0</v>
      </c>
      <c r="Q12" s="71">
        <f t="shared" si="1"/>
        <v>0</v>
      </c>
      <c r="R12" s="71">
        <f t="shared" si="1"/>
        <v>0</v>
      </c>
      <c r="S12" s="71">
        <f t="shared" si="1"/>
        <v>533.1</v>
      </c>
      <c r="T12" s="71">
        <f t="shared" si="1"/>
        <v>924220.57999999984</v>
      </c>
    </row>
    <row r="13" spans="1:23" s="18" customFormat="1" ht="17.100000000000001" customHeight="1" x14ac:dyDescent="0.2">
      <c r="A13" s="13">
        <v>1</v>
      </c>
      <c r="B13" s="13">
        <v>1</v>
      </c>
      <c r="C13" s="128" t="s">
        <v>393</v>
      </c>
      <c r="D13" s="77">
        <f t="shared" ref="D13:D18" si="2">E13+L13+N13+P13+R13+T13</f>
        <v>171832.5</v>
      </c>
      <c r="E13" s="77">
        <f>F13+G13+H13+I13+J13</f>
        <v>0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>
        <v>97.8</v>
      </c>
      <c r="T13" s="77">
        <v>171832.5</v>
      </c>
    </row>
    <row r="14" spans="1:23" s="18" customFormat="1" ht="17.100000000000001" customHeight="1" x14ac:dyDescent="0.2">
      <c r="A14" s="13">
        <v>2</v>
      </c>
      <c r="B14" s="13">
        <v>2</v>
      </c>
      <c r="C14" s="128" t="s">
        <v>394</v>
      </c>
      <c r="D14" s="77">
        <f t="shared" si="2"/>
        <v>165174.49</v>
      </c>
      <c r="E14" s="77">
        <f t="shared" ref="E14:E18" si="3">F14+G14+H14+I14+J14</f>
        <v>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93.8</v>
      </c>
      <c r="T14" s="77">
        <v>165174.49</v>
      </c>
    </row>
    <row r="15" spans="1:23" s="18" customFormat="1" ht="17.100000000000001" customHeight="1" x14ac:dyDescent="0.2">
      <c r="A15" s="13">
        <v>3</v>
      </c>
      <c r="B15" s="13">
        <v>3</v>
      </c>
      <c r="C15" s="128" t="s">
        <v>395</v>
      </c>
      <c r="D15" s="77">
        <f t="shared" si="2"/>
        <v>181586.7</v>
      </c>
      <c r="E15" s="77">
        <f t="shared" si="3"/>
        <v>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>
        <v>103</v>
      </c>
      <c r="T15" s="77">
        <v>181586.7</v>
      </c>
    </row>
    <row r="16" spans="1:23" s="6" customFormat="1" ht="17.100000000000001" customHeight="1" x14ac:dyDescent="0.2">
      <c r="A16" s="13">
        <v>4</v>
      </c>
      <c r="B16" s="13">
        <v>4</v>
      </c>
      <c r="C16" s="128" t="s">
        <v>396</v>
      </c>
      <c r="D16" s="77">
        <f t="shared" si="2"/>
        <v>213612.75</v>
      </c>
      <c r="E16" s="77">
        <f t="shared" si="3"/>
        <v>0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>
        <v>124</v>
      </c>
      <c r="T16" s="77">
        <v>213612.75</v>
      </c>
    </row>
    <row r="17" spans="1:20" s="6" customFormat="1" ht="17.100000000000001" customHeight="1" x14ac:dyDescent="0.2">
      <c r="A17" s="13">
        <v>5</v>
      </c>
      <c r="B17" s="13">
        <v>5</v>
      </c>
      <c r="C17" s="128" t="s">
        <v>82</v>
      </c>
      <c r="D17" s="77">
        <f t="shared" si="2"/>
        <v>71653.95</v>
      </c>
      <c r="E17" s="77">
        <f t="shared" si="3"/>
        <v>0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>
        <v>46.2</v>
      </c>
      <c r="T17" s="77">
        <v>71653.95</v>
      </c>
    </row>
    <row r="18" spans="1:20" s="6" customFormat="1" ht="17.100000000000001" customHeight="1" x14ac:dyDescent="0.2">
      <c r="A18" s="13">
        <v>6</v>
      </c>
      <c r="B18" s="13">
        <v>6</v>
      </c>
      <c r="C18" s="128" t="s">
        <v>397</v>
      </c>
      <c r="D18" s="77">
        <f t="shared" si="2"/>
        <v>120360.19</v>
      </c>
      <c r="E18" s="77">
        <f t="shared" si="3"/>
        <v>0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>
        <v>68.3</v>
      </c>
      <c r="T18" s="77">
        <v>120360.19</v>
      </c>
    </row>
    <row r="19" spans="1:20" s="24" customFormat="1" ht="29.25" customHeight="1" x14ac:dyDescent="0.2">
      <c r="A19" s="13"/>
      <c r="B19" s="129"/>
      <c r="C19" s="130" t="s">
        <v>61</v>
      </c>
      <c r="D19" s="131">
        <f t="shared" ref="D19:T19" si="4">SUM(D20:D24)</f>
        <v>8971412.2699999996</v>
      </c>
      <c r="E19" s="131">
        <f t="shared" si="4"/>
        <v>116901.08</v>
      </c>
      <c r="F19" s="131">
        <f t="shared" si="4"/>
        <v>89799.72</v>
      </c>
      <c r="G19" s="131">
        <f t="shared" si="4"/>
        <v>27101.360000000001</v>
      </c>
      <c r="H19" s="131">
        <f t="shared" si="4"/>
        <v>0</v>
      </c>
      <c r="I19" s="131">
        <f t="shared" si="4"/>
        <v>0</v>
      </c>
      <c r="J19" s="131">
        <f t="shared" si="4"/>
        <v>0</v>
      </c>
      <c r="K19" s="131">
        <f t="shared" si="4"/>
        <v>2859.4</v>
      </c>
      <c r="L19" s="131">
        <f t="shared" si="4"/>
        <v>7783962.1200000001</v>
      </c>
      <c r="M19" s="131">
        <f t="shared" si="4"/>
        <v>0</v>
      </c>
      <c r="N19" s="131">
        <f t="shared" si="4"/>
        <v>0</v>
      </c>
      <c r="O19" s="131">
        <f t="shared" si="4"/>
        <v>0</v>
      </c>
      <c r="P19" s="131">
        <f t="shared" si="4"/>
        <v>0</v>
      </c>
      <c r="Q19" s="131">
        <f t="shared" si="4"/>
        <v>445.3</v>
      </c>
      <c r="R19" s="131">
        <f t="shared" si="4"/>
        <v>550961.85</v>
      </c>
      <c r="S19" s="131">
        <f t="shared" si="4"/>
        <v>411</v>
      </c>
      <c r="T19" s="131">
        <f t="shared" si="4"/>
        <v>519587.22000000003</v>
      </c>
    </row>
    <row r="20" spans="1:20" s="24" customFormat="1" ht="17.100000000000001" customHeight="1" x14ac:dyDescent="0.2">
      <c r="A20" s="13">
        <v>7</v>
      </c>
      <c r="B20" s="13">
        <v>1</v>
      </c>
      <c r="C20" s="128" t="s">
        <v>398</v>
      </c>
      <c r="D20" s="77">
        <f>E20+L20+N20+P20+R20+T20</f>
        <v>2915360.6100000003</v>
      </c>
      <c r="E20" s="77">
        <f>F20+G20+H20+I20+J20</f>
        <v>0</v>
      </c>
      <c r="F20" s="77"/>
      <c r="G20" s="77"/>
      <c r="H20" s="77"/>
      <c r="I20" s="77"/>
      <c r="J20" s="77"/>
      <c r="K20" s="77">
        <v>952</v>
      </c>
      <c r="L20" s="77">
        <v>2594253.9900000002</v>
      </c>
      <c r="M20" s="77"/>
      <c r="N20" s="77"/>
      <c r="O20" s="77"/>
      <c r="P20" s="77"/>
      <c r="Q20" s="77">
        <v>120.9</v>
      </c>
      <c r="R20" s="77">
        <v>150182.64000000001</v>
      </c>
      <c r="S20" s="77">
        <v>133.80000000000001</v>
      </c>
      <c r="T20" s="77">
        <v>170923.98</v>
      </c>
    </row>
    <row r="21" spans="1:20" s="132" customFormat="1" ht="17.100000000000001" customHeight="1" x14ac:dyDescent="0.2">
      <c r="A21" s="13">
        <v>8</v>
      </c>
      <c r="B21" s="13">
        <v>2</v>
      </c>
      <c r="C21" s="128" t="s">
        <v>83</v>
      </c>
      <c r="D21" s="77">
        <f>E21+L21+N21+P21+R21+T21</f>
        <v>116901.08</v>
      </c>
      <c r="E21" s="77">
        <f>F21+G21+H21+I21+J21</f>
        <v>116901.08</v>
      </c>
      <c r="F21" s="77">
        <v>89799.72</v>
      </c>
      <c r="G21" s="77">
        <v>27101.360000000001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s="18" customFormat="1" ht="17.100000000000001" customHeight="1" x14ac:dyDescent="0.2">
      <c r="A22" s="13">
        <v>9</v>
      </c>
      <c r="B22" s="13">
        <v>3</v>
      </c>
      <c r="C22" s="128" t="s">
        <v>399</v>
      </c>
      <c r="D22" s="77">
        <f>E22+L22+N22+P22+R22+T22</f>
        <v>1984568.5799999998</v>
      </c>
      <c r="E22" s="77">
        <f>F22+G22+H22+I22+J22</f>
        <v>0</v>
      </c>
      <c r="F22" s="77"/>
      <c r="G22" s="77"/>
      <c r="H22" s="77"/>
      <c r="I22" s="77"/>
      <c r="J22" s="77"/>
      <c r="K22" s="77">
        <v>634.4</v>
      </c>
      <c r="L22" s="77">
        <v>1728730.17</v>
      </c>
      <c r="M22" s="77"/>
      <c r="N22" s="77"/>
      <c r="O22" s="77"/>
      <c r="P22" s="77"/>
      <c r="Q22" s="77">
        <v>109.6</v>
      </c>
      <c r="R22" s="77">
        <v>136026.75</v>
      </c>
      <c r="S22" s="77">
        <v>94.7</v>
      </c>
      <c r="T22" s="77">
        <v>119811.66</v>
      </c>
    </row>
    <row r="23" spans="1:20" s="6" customFormat="1" ht="17.100000000000001" customHeight="1" x14ac:dyDescent="0.2">
      <c r="A23" s="13">
        <v>10</v>
      </c>
      <c r="B23" s="13">
        <v>4</v>
      </c>
      <c r="C23" s="133" t="s">
        <v>400</v>
      </c>
      <c r="D23" s="77">
        <f>E23+L23+N23+P23+R23+T23</f>
        <v>1983693.48</v>
      </c>
      <c r="E23" s="77">
        <f>F23+G23+H23+I23+J23</f>
        <v>0</v>
      </c>
      <c r="F23" s="77"/>
      <c r="G23" s="77"/>
      <c r="H23" s="77"/>
      <c r="I23" s="77"/>
      <c r="J23" s="77"/>
      <c r="K23" s="77">
        <v>636</v>
      </c>
      <c r="L23" s="77">
        <v>1733022.78</v>
      </c>
      <c r="M23" s="77"/>
      <c r="N23" s="77"/>
      <c r="O23" s="77"/>
      <c r="P23" s="77"/>
      <c r="Q23" s="77">
        <v>111.3</v>
      </c>
      <c r="R23" s="77">
        <v>136507.56</v>
      </c>
      <c r="S23" s="77">
        <v>90.4</v>
      </c>
      <c r="T23" s="77">
        <v>114163.14</v>
      </c>
    </row>
    <row r="24" spans="1:20" s="6" customFormat="1" ht="16.5" customHeight="1" x14ac:dyDescent="0.2">
      <c r="A24" s="13">
        <v>11</v>
      </c>
      <c r="B24" s="13">
        <v>5</v>
      </c>
      <c r="C24" s="133" t="s">
        <v>401</v>
      </c>
      <c r="D24" s="77">
        <f>E24+L24+N24+P24+R24+T24</f>
        <v>1970888.5199999998</v>
      </c>
      <c r="E24" s="77">
        <f>F24+G24+H24+I24+J24</f>
        <v>0</v>
      </c>
      <c r="F24" s="77"/>
      <c r="G24" s="77"/>
      <c r="H24" s="77"/>
      <c r="I24" s="77"/>
      <c r="J24" s="77"/>
      <c r="K24" s="77">
        <v>637</v>
      </c>
      <c r="L24" s="77">
        <v>1727955.18</v>
      </c>
      <c r="M24" s="77"/>
      <c r="N24" s="77"/>
      <c r="O24" s="77"/>
      <c r="P24" s="77"/>
      <c r="Q24" s="77">
        <v>103.5</v>
      </c>
      <c r="R24" s="77">
        <v>128244.9</v>
      </c>
      <c r="S24" s="77">
        <v>92.1</v>
      </c>
      <c r="T24" s="77">
        <v>114688.44</v>
      </c>
    </row>
    <row r="25" spans="1:20" s="6" customFormat="1" ht="29.25" customHeight="1" x14ac:dyDescent="0.2">
      <c r="A25" s="13"/>
      <c r="B25" s="134"/>
      <c r="C25" s="135" t="s">
        <v>62</v>
      </c>
      <c r="D25" s="136">
        <f>SUM(D26)</f>
        <v>2476682.7999999998</v>
      </c>
      <c r="E25" s="136">
        <f t="shared" ref="E25:T25" si="5">SUM(E26)</f>
        <v>691815.27</v>
      </c>
      <c r="F25" s="136">
        <f t="shared" si="5"/>
        <v>185958.26</v>
      </c>
      <c r="G25" s="136">
        <f t="shared" si="5"/>
        <v>111357.41</v>
      </c>
      <c r="H25" s="136">
        <f t="shared" si="5"/>
        <v>394499.6</v>
      </c>
      <c r="I25" s="136">
        <f t="shared" si="5"/>
        <v>0</v>
      </c>
      <c r="J25" s="136">
        <f t="shared" si="5"/>
        <v>0</v>
      </c>
      <c r="K25" s="136">
        <f t="shared" si="5"/>
        <v>613.02</v>
      </c>
      <c r="L25" s="136">
        <f t="shared" si="5"/>
        <v>1661980.19</v>
      </c>
      <c r="M25" s="136">
        <f t="shared" si="5"/>
        <v>0</v>
      </c>
      <c r="N25" s="136">
        <f t="shared" si="5"/>
        <v>0</v>
      </c>
      <c r="O25" s="136">
        <f t="shared" si="5"/>
        <v>0</v>
      </c>
      <c r="P25" s="136">
        <f t="shared" si="5"/>
        <v>0</v>
      </c>
      <c r="Q25" s="136">
        <f t="shared" si="5"/>
        <v>99.39</v>
      </c>
      <c r="R25" s="136">
        <f t="shared" si="5"/>
        <v>122887.34</v>
      </c>
      <c r="S25" s="136">
        <f t="shared" si="5"/>
        <v>0</v>
      </c>
      <c r="T25" s="136">
        <f t="shared" si="5"/>
        <v>0</v>
      </c>
    </row>
    <row r="26" spans="1:20" s="6" customFormat="1" ht="17.100000000000001" customHeight="1" x14ac:dyDescent="0.2">
      <c r="A26" s="13">
        <v>12</v>
      </c>
      <c r="B26" s="13">
        <v>1</v>
      </c>
      <c r="C26" s="128" t="s">
        <v>402</v>
      </c>
      <c r="D26" s="77">
        <f>E26+L26+N26+P26+R26+T26</f>
        <v>2476682.7999999998</v>
      </c>
      <c r="E26" s="77">
        <f>F26+G26+H26+I26+J26</f>
        <v>691815.27</v>
      </c>
      <c r="F26" s="77">
        <v>185958.26</v>
      </c>
      <c r="G26" s="77">
        <v>111357.41</v>
      </c>
      <c r="H26" s="77">
        <v>394499.6</v>
      </c>
      <c r="I26" s="77"/>
      <c r="J26" s="77"/>
      <c r="K26" s="77">
        <v>613.02</v>
      </c>
      <c r="L26" s="77">
        <v>1661980.19</v>
      </c>
      <c r="M26" s="77"/>
      <c r="N26" s="77"/>
      <c r="O26" s="77"/>
      <c r="P26" s="77"/>
      <c r="Q26" s="77">
        <v>99.39</v>
      </c>
      <c r="R26" s="77">
        <v>122887.34</v>
      </c>
      <c r="S26" s="77"/>
      <c r="T26" s="77"/>
    </row>
    <row r="27" spans="1:20" s="9" customFormat="1" ht="29.25" customHeight="1" x14ac:dyDescent="0.2">
      <c r="A27" s="13"/>
      <c r="B27" s="129"/>
      <c r="C27" s="130" t="s">
        <v>84</v>
      </c>
      <c r="D27" s="137">
        <f t="shared" ref="D27:T27" si="6">SUM(D28:D48)</f>
        <v>25539236.070000008</v>
      </c>
      <c r="E27" s="137">
        <f t="shared" si="6"/>
        <v>14956961.130000001</v>
      </c>
      <c r="F27" s="137">
        <f t="shared" si="6"/>
        <v>3299977.19</v>
      </c>
      <c r="G27" s="137">
        <f t="shared" si="6"/>
        <v>1207969.54</v>
      </c>
      <c r="H27" s="137">
        <f t="shared" si="6"/>
        <v>10221604.66</v>
      </c>
      <c r="I27" s="137">
        <f t="shared" si="6"/>
        <v>0</v>
      </c>
      <c r="J27" s="137">
        <f t="shared" si="6"/>
        <v>227409.74</v>
      </c>
      <c r="K27" s="137">
        <f t="shared" si="6"/>
        <v>4064.58</v>
      </c>
      <c r="L27" s="137">
        <f t="shared" si="6"/>
        <v>8784398.5</v>
      </c>
      <c r="M27" s="137">
        <f t="shared" si="6"/>
        <v>0</v>
      </c>
      <c r="N27" s="137">
        <f t="shared" si="6"/>
        <v>0</v>
      </c>
      <c r="O27" s="137">
        <f t="shared" si="6"/>
        <v>0</v>
      </c>
      <c r="P27" s="137">
        <f t="shared" si="6"/>
        <v>0</v>
      </c>
      <c r="Q27" s="137">
        <f t="shared" si="6"/>
        <v>803.65</v>
      </c>
      <c r="R27" s="137">
        <f t="shared" si="6"/>
        <v>821159.7</v>
      </c>
      <c r="S27" s="137">
        <f t="shared" si="6"/>
        <v>620.34</v>
      </c>
      <c r="T27" s="137">
        <f t="shared" si="6"/>
        <v>976716.74000000011</v>
      </c>
    </row>
    <row r="28" spans="1:20" s="9" customFormat="1" ht="17.100000000000001" customHeight="1" x14ac:dyDescent="0.2">
      <c r="A28" s="13">
        <v>13</v>
      </c>
      <c r="B28" s="13">
        <v>1</v>
      </c>
      <c r="C28" s="128" t="s">
        <v>403</v>
      </c>
      <c r="D28" s="77">
        <f t="shared" ref="D28:D48" si="7">E28+L28+N28+P28+R28+T28</f>
        <v>413853.27</v>
      </c>
      <c r="E28" s="77">
        <f>F28+G28+H28+I28+J28</f>
        <v>201570.1</v>
      </c>
      <c r="F28" s="77">
        <v>118635.08</v>
      </c>
      <c r="G28" s="77">
        <v>82935.02</v>
      </c>
      <c r="H28" s="77"/>
      <c r="I28" s="77"/>
      <c r="J28" s="77"/>
      <c r="K28" s="77"/>
      <c r="L28" s="77"/>
      <c r="M28" s="77"/>
      <c r="N28" s="77"/>
      <c r="O28" s="77"/>
      <c r="P28" s="77"/>
      <c r="Q28" s="77">
        <v>53.32</v>
      </c>
      <c r="R28" s="77">
        <v>74922.259999999995</v>
      </c>
      <c r="S28" s="77">
        <v>89.28</v>
      </c>
      <c r="T28" s="77">
        <v>137360.91</v>
      </c>
    </row>
    <row r="29" spans="1:20" s="9" customFormat="1" ht="17.100000000000001" customHeight="1" x14ac:dyDescent="0.2">
      <c r="A29" s="13">
        <v>14</v>
      </c>
      <c r="B29" s="13">
        <v>2</v>
      </c>
      <c r="C29" s="128" t="s">
        <v>404</v>
      </c>
      <c r="D29" s="77">
        <f t="shared" si="7"/>
        <v>227409.74</v>
      </c>
      <c r="E29" s="77">
        <f>F29+G29+H29+I29+J29</f>
        <v>227409.74</v>
      </c>
      <c r="F29" s="77"/>
      <c r="G29" s="77"/>
      <c r="H29" s="77"/>
      <c r="I29" s="77"/>
      <c r="J29" s="77">
        <v>227409.74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s="132" customFormat="1" ht="17.100000000000001" customHeight="1" x14ac:dyDescent="0.2">
      <c r="A30" s="13">
        <v>15</v>
      </c>
      <c r="B30" s="13">
        <v>3</v>
      </c>
      <c r="C30" s="128" t="s">
        <v>190</v>
      </c>
      <c r="D30" s="77">
        <f t="shared" si="7"/>
        <v>947643.12</v>
      </c>
      <c r="E30" s="77">
        <f>F30+G30+H30+I30+J30</f>
        <v>947643.12</v>
      </c>
      <c r="F30" s="77"/>
      <c r="G30" s="77"/>
      <c r="H30" s="77">
        <v>947643.12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  <row r="31" spans="1:20" s="18" customFormat="1" ht="17.100000000000001" customHeight="1" x14ac:dyDescent="0.2">
      <c r="A31" s="13">
        <v>16</v>
      </c>
      <c r="B31" s="13">
        <v>4</v>
      </c>
      <c r="C31" s="128" t="s">
        <v>405</v>
      </c>
      <c r="D31" s="77">
        <f t="shared" si="7"/>
        <v>5128683.37</v>
      </c>
      <c r="E31" s="77">
        <f>F31+G31+H31+I31+J31</f>
        <v>2314583.46</v>
      </c>
      <c r="F31" s="77">
        <v>698097.71</v>
      </c>
      <c r="G31" s="77">
        <v>555390.51</v>
      </c>
      <c r="H31" s="77">
        <v>1061095.24</v>
      </c>
      <c r="I31" s="77"/>
      <c r="J31" s="77"/>
      <c r="K31" s="77">
        <v>1050.5999999999999</v>
      </c>
      <c r="L31" s="77">
        <v>2624930.77</v>
      </c>
      <c r="M31" s="77"/>
      <c r="N31" s="77"/>
      <c r="O31" s="77"/>
      <c r="P31" s="77"/>
      <c r="Q31" s="77"/>
      <c r="R31" s="77"/>
      <c r="S31" s="77">
        <v>120</v>
      </c>
      <c r="T31" s="77">
        <v>189169.14</v>
      </c>
    </row>
    <row r="32" spans="1:20" s="18" customFormat="1" ht="17.100000000000001" customHeight="1" x14ac:dyDescent="0.2">
      <c r="A32" s="13">
        <v>17</v>
      </c>
      <c r="B32" s="13">
        <v>5</v>
      </c>
      <c r="C32" s="128" t="s">
        <v>406</v>
      </c>
      <c r="D32" s="77">
        <f t="shared" si="7"/>
        <v>2539277.7999999998</v>
      </c>
      <c r="E32" s="77">
        <f t="shared" ref="E32:E47" si="8">F32+G32+H32+I32+J32</f>
        <v>2539277.7999999998</v>
      </c>
      <c r="F32" s="77"/>
      <c r="G32" s="77"/>
      <c r="H32" s="77">
        <v>2539277.7999999998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</row>
    <row r="33" spans="1:20" s="18" customFormat="1" ht="17.100000000000001" customHeight="1" x14ac:dyDescent="0.2">
      <c r="A33" s="13">
        <v>18</v>
      </c>
      <c r="B33" s="13">
        <v>6</v>
      </c>
      <c r="C33" s="128" t="s">
        <v>407</v>
      </c>
      <c r="D33" s="77">
        <f t="shared" si="7"/>
        <v>3014500.17</v>
      </c>
      <c r="E33" s="77">
        <f>F33+G33+H33+I33+J33</f>
        <v>2619801.02</v>
      </c>
      <c r="F33" s="77">
        <v>1042332.3</v>
      </c>
      <c r="G33" s="77">
        <v>486690.21</v>
      </c>
      <c r="H33" s="77">
        <v>1090778.51</v>
      </c>
      <c r="I33" s="77"/>
      <c r="J33" s="77"/>
      <c r="K33" s="77"/>
      <c r="L33" s="77"/>
      <c r="M33" s="77"/>
      <c r="N33" s="77"/>
      <c r="O33" s="77"/>
      <c r="P33" s="77"/>
      <c r="Q33" s="77">
        <v>171.72</v>
      </c>
      <c r="R33" s="77">
        <v>125260.82</v>
      </c>
      <c r="S33" s="77">
        <v>165.06</v>
      </c>
      <c r="T33" s="77">
        <v>269438.33</v>
      </c>
    </row>
    <row r="34" spans="1:20" s="132" customFormat="1" ht="17.100000000000001" customHeight="1" x14ac:dyDescent="0.2">
      <c r="A34" s="13">
        <v>19</v>
      </c>
      <c r="B34" s="13">
        <v>7</v>
      </c>
      <c r="C34" s="128" t="s">
        <v>85</v>
      </c>
      <c r="D34" s="77">
        <f t="shared" si="7"/>
        <v>60440.6</v>
      </c>
      <c r="E34" s="77">
        <f>F34+G34+H34+I34+J34</f>
        <v>60440.6</v>
      </c>
      <c r="F34" s="77">
        <v>60440.6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1:20" s="6" customFormat="1" ht="17.100000000000001" customHeight="1" x14ac:dyDescent="0.2">
      <c r="A35" s="13">
        <v>20</v>
      </c>
      <c r="B35" s="13">
        <v>8</v>
      </c>
      <c r="C35" s="128" t="s">
        <v>86</v>
      </c>
      <c r="D35" s="77">
        <f t="shared" si="7"/>
        <v>213022.11</v>
      </c>
      <c r="E35" s="77">
        <f>F35+G35+H35+I35+J35</f>
        <v>82953.8</v>
      </c>
      <c r="F35" s="77"/>
      <c r="G35" s="77">
        <v>82953.8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>
        <v>87.28</v>
      </c>
      <c r="T35" s="77">
        <v>130068.31</v>
      </c>
    </row>
    <row r="36" spans="1:20" s="6" customFormat="1" ht="17.100000000000001" customHeight="1" x14ac:dyDescent="0.2">
      <c r="A36" s="13">
        <v>21</v>
      </c>
      <c r="B36" s="13">
        <v>9</v>
      </c>
      <c r="C36" s="128" t="s">
        <v>408</v>
      </c>
      <c r="D36" s="77">
        <f t="shared" si="7"/>
        <v>1080457.51</v>
      </c>
      <c r="E36" s="77">
        <f t="shared" si="8"/>
        <v>1080457.51</v>
      </c>
      <c r="F36" s="77"/>
      <c r="G36" s="77"/>
      <c r="H36" s="77">
        <v>1080457.51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s="6" customFormat="1" ht="17.100000000000001" customHeight="1" x14ac:dyDescent="0.2">
      <c r="A37" s="13">
        <v>22</v>
      </c>
      <c r="B37" s="13">
        <v>10</v>
      </c>
      <c r="C37" s="128" t="s">
        <v>409</v>
      </c>
      <c r="D37" s="77">
        <f t="shared" si="7"/>
        <v>1053707.47</v>
      </c>
      <c r="E37" s="77">
        <f t="shared" si="8"/>
        <v>885615.3</v>
      </c>
      <c r="F37" s="77"/>
      <c r="G37" s="77"/>
      <c r="H37" s="77">
        <v>885615.3</v>
      </c>
      <c r="I37" s="77"/>
      <c r="J37" s="77"/>
      <c r="K37" s="77"/>
      <c r="L37" s="77"/>
      <c r="M37" s="77"/>
      <c r="N37" s="77"/>
      <c r="O37" s="77"/>
      <c r="P37" s="77"/>
      <c r="Q37" s="77">
        <v>157.13999999999999</v>
      </c>
      <c r="R37" s="77">
        <v>168092.17</v>
      </c>
      <c r="S37" s="77"/>
      <c r="T37" s="77"/>
    </row>
    <row r="38" spans="1:20" s="18" customFormat="1" ht="17.100000000000001" customHeight="1" x14ac:dyDescent="0.2">
      <c r="A38" s="13">
        <v>23</v>
      </c>
      <c r="B38" s="13">
        <v>11</v>
      </c>
      <c r="C38" s="128" t="s">
        <v>410</v>
      </c>
      <c r="D38" s="77">
        <f t="shared" si="7"/>
        <v>1858958.1199999999</v>
      </c>
      <c r="E38" s="77">
        <f t="shared" si="8"/>
        <v>1606767.72</v>
      </c>
      <c r="F38" s="77">
        <v>522010.97</v>
      </c>
      <c r="G38" s="77"/>
      <c r="H38" s="77">
        <v>1084756.75</v>
      </c>
      <c r="I38" s="77"/>
      <c r="J38" s="77"/>
      <c r="K38" s="77"/>
      <c r="L38" s="77"/>
      <c r="M38" s="77"/>
      <c r="N38" s="77"/>
      <c r="O38" s="77"/>
      <c r="P38" s="77"/>
      <c r="Q38" s="77">
        <v>126.7</v>
      </c>
      <c r="R38" s="77">
        <v>134626.43</v>
      </c>
      <c r="S38" s="77">
        <v>71.52</v>
      </c>
      <c r="T38" s="77">
        <v>117563.97</v>
      </c>
    </row>
    <row r="39" spans="1:20" s="132" customFormat="1" ht="17.100000000000001" customHeight="1" x14ac:dyDescent="0.2">
      <c r="A39" s="13">
        <v>24</v>
      </c>
      <c r="B39" s="13">
        <v>12</v>
      </c>
      <c r="C39" s="128" t="s">
        <v>195</v>
      </c>
      <c r="D39" s="77">
        <f t="shared" si="7"/>
        <v>516987.58</v>
      </c>
      <c r="E39" s="77">
        <f>F39+G39+H39+I39+J39</f>
        <v>516987.58</v>
      </c>
      <c r="F39" s="77"/>
      <c r="G39" s="77"/>
      <c r="H39" s="77">
        <v>516987.58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s="18" customFormat="1" ht="17.100000000000001" customHeight="1" x14ac:dyDescent="0.2">
      <c r="A40" s="13">
        <v>25</v>
      </c>
      <c r="B40" s="13">
        <v>13</v>
      </c>
      <c r="C40" s="128" t="s">
        <v>411</v>
      </c>
      <c r="D40" s="77">
        <f t="shared" si="7"/>
        <v>1080633.68</v>
      </c>
      <c r="E40" s="77">
        <f>F40+G40+H40+I40+J40</f>
        <v>0</v>
      </c>
      <c r="F40" s="77"/>
      <c r="G40" s="77"/>
      <c r="H40" s="77"/>
      <c r="I40" s="77"/>
      <c r="J40" s="77"/>
      <c r="K40" s="77">
        <v>892.25</v>
      </c>
      <c r="L40" s="77">
        <v>1080633.68</v>
      </c>
      <c r="M40" s="77"/>
      <c r="N40" s="77"/>
      <c r="O40" s="77"/>
      <c r="P40" s="77"/>
      <c r="Q40" s="77"/>
      <c r="R40" s="77"/>
      <c r="S40" s="77"/>
      <c r="T40" s="77"/>
    </row>
    <row r="41" spans="1:20" s="132" customFormat="1" ht="17.100000000000001" customHeight="1" x14ac:dyDescent="0.2">
      <c r="A41" s="13">
        <v>26</v>
      </c>
      <c r="B41" s="13">
        <v>14</v>
      </c>
      <c r="C41" s="128" t="s">
        <v>412</v>
      </c>
      <c r="D41" s="77">
        <f t="shared" si="7"/>
        <v>1014992.85</v>
      </c>
      <c r="E41" s="77">
        <f>F41+G41+H41+I41+J41</f>
        <v>1014992.85</v>
      </c>
      <c r="F41" s="77"/>
      <c r="G41" s="77"/>
      <c r="H41" s="77">
        <v>1014992.85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s="18" customFormat="1" ht="17.100000000000001" customHeight="1" x14ac:dyDescent="0.2">
      <c r="A42" s="13">
        <v>27</v>
      </c>
      <c r="B42" s="13">
        <v>15</v>
      </c>
      <c r="C42" s="128" t="s">
        <v>413</v>
      </c>
      <c r="D42" s="77">
        <f t="shared" si="7"/>
        <v>1041651.77</v>
      </c>
      <c r="E42" s="77">
        <f t="shared" si="8"/>
        <v>66908.84</v>
      </c>
      <c r="F42" s="77">
        <v>66908.84</v>
      </c>
      <c r="G42" s="77"/>
      <c r="H42" s="77"/>
      <c r="I42" s="77"/>
      <c r="J42" s="77"/>
      <c r="K42" s="77">
        <v>381.5</v>
      </c>
      <c r="L42" s="77">
        <v>974742.93</v>
      </c>
      <c r="M42" s="77"/>
      <c r="N42" s="77"/>
      <c r="O42" s="77"/>
      <c r="P42" s="77"/>
      <c r="Q42" s="77"/>
      <c r="R42" s="77"/>
      <c r="S42" s="77"/>
      <c r="T42" s="77"/>
    </row>
    <row r="43" spans="1:20" s="132" customFormat="1" ht="17.100000000000001" customHeight="1" x14ac:dyDescent="0.2">
      <c r="A43" s="13">
        <v>28</v>
      </c>
      <c r="B43" s="13">
        <v>16</v>
      </c>
      <c r="C43" s="128" t="s">
        <v>90</v>
      </c>
      <c r="D43" s="77">
        <f t="shared" si="7"/>
        <v>73591.44</v>
      </c>
      <c r="E43" s="77">
        <f>F43+G43+H43+I43+J43</f>
        <v>73591.44</v>
      </c>
      <c r="F43" s="77">
        <v>73591.44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9" customFormat="1" ht="17.100000000000001" customHeight="1" x14ac:dyDescent="0.2">
      <c r="A44" s="13">
        <v>29</v>
      </c>
      <c r="B44" s="13">
        <v>17</v>
      </c>
      <c r="C44" s="128" t="s">
        <v>414</v>
      </c>
      <c r="D44" s="77">
        <f t="shared" si="7"/>
        <v>941316.19</v>
      </c>
      <c r="E44" s="77">
        <f>F44+G44+H44+I44+J44</f>
        <v>717960.25</v>
      </c>
      <c r="F44" s="77">
        <v>717960.25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>
        <v>208.15</v>
      </c>
      <c r="R44" s="77">
        <v>223355.94</v>
      </c>
      <c r="S44" s="77"/>
      <c r="T44" s="77"/>
    </row>
    <row r="45" spans="1:20" s="9" customFormat="1" ht="17.100000000000001" customHeight="1" x14ac:dyDescent="0.2">
      <c r="A45" s="13">
        <v>30</v>
      </c>
      <c r="B45" s="13">
        <v>18</v>
      </c>
      <c r="C45" s="128" t="s">
        <v>415</v>
      </c>
      <c r="D45" s="77">
        <f t="shared" si="7"/>
        <v>1079509.69</v>
      </c>
      <c r="E45" s="77">
        <f t="shared" si="8"/>
        <v>0</v>
      </c>
      <c r="F45" s="77"/>
      <c r="G45" s="77"/>
      <c r="H45" s="77"/>
      <c r="I45" s="77"/>
      <c r="J45" s="77"/>
      <c r="K45" s="77">
        <v>458.88</v>
      </c>
      <c r="L45" s="77">
        <v>1079509.69</v>
      </c>
      <c r="M45" s="77"/>
      <c r="N45" s="77"/>
      <c r="O45" s="77"/>
      <c r="P45" s="77"/>
      <c r="Q45" s="77"/>
      <c r="R45" s="77"/>
      <c r="S45" s="77"/>
      <c r="T45" s="77"/>
    </row>
    <row r="46" spans="1:20" s="9" customFormat="1" ht="17.100000000000001" customHeight="1" x14ac:dyDescent="0.2">
      <c r="A46" s="13">
        <v>31</v>
      </c>
      <c r="B46" s="13">
        <v>19</v>
      </c>
      <c r="C46" s="128" t="s">
        <v>89</v>
      </c>
      <c r="D46" s="77">
        <f t="shared" si="7"/>
        <v>228018.15999999997</v>
      </c>
      <c r="E46" s="77">
        <f>F46+G46+H46+I46+J46</f>
        <v>0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>
        <v>86.62</v>
      </c>
      <c r="R46" s="77">
        <v>94902.080000000002</v>
      </c>
      <c r="S46" s="77">
        <v>87.2</v>
      </c>
      <c r="T46" s="77">
        <v>133116.07999999999</v>
      </c>
    </row>
    <row r="47" spans="1:20" s="6" customFormat="1" ht="17.100000000000001" customHeight="1" x14ac:dyDescent="0.2">
      <c r="A47" s="13">
        <v>32</v>
      </c>
      <c r="B47" s="13">
        <v>20</v>
      </c>
      <c r="C47" s="128" t="s">
        <v>92</v>
      </c>
      <c r="D47" s="77">
        <f t="shared" si="7"/>
        <v>1631625.35</v>
      </c>
      <c r="E47" s="77">
        <f t="shared" si="8"/>
        <v>0</v>
      </c>
      <c r="F47" s="77"/>
      <c r="G47" s="77"/>
      <c r="H47" s="77"/>
      <c r="I47" s="77"/>
      <c r="J47" s="77"/>
      <c r="K47" s="77">
        <v>670.13</v>
      </c>
      <c r="L47" s="77">
        <v>1631625.35</v>
      </c>
      <c r="M47" s="77"/>
      <c r="N47" s="77"/>
      <c r="O47" s="77"/>
      <c r="P47" s="77"/>
      <c r="Q47" s="77"/>
      <c r="R47" s="77"/>
      <c r="S47" s="77"/>
      <c r="T47" s="77"/>
    </row>
    <row r="48" spans="1:20" s="6" customFormat="1" ht="17.100000000000001" customHeight="1" x14ac:dyDescent="0.2">
      <c r="A48" s="13">
        <v>33</v>
      </c>
      <c r="B48" s="13">
        <v>21</v>
      </c>
      <c r="C48" s="128" t="s">
        <v>416</v>
      </c>
      <c r="D48" s="77">
        <f t="shared" si="7"/>
        <v>1392956.08</v>
      </c>
      <c r="E48" s="77">
        <f>F48+G48+H48+I48+J48</f>
        <v>0</v>
      </c>
      <c r="F48" s="77"/>
      <c r="G48" s="77"/>
      <c r="H48" s="77"/>
      <c r="I48" s="77"/>
      <c r="J48" s="77"/>
      <c r="K48" s="77">
        <v>611.22</v>
      </c>
      <c r="L48" s="77">
        <v>1392956.08</v>
      </c>
      <c r="M48" s="77"/>
      <c r="N48" s="77"/>
      <c r="O48" s="77"/>
      <c r="P48" s="77"/>
      <c r="Q48" s="77"/>
      <c r="R48" s="77"/>
      <c r="S48" s="77"/>
      <c r="T48" s="77"/>
    </row>
    <row r="49" spans="1:20" s="6" customFormat="1" ht="29.25" customHeight="1" x14ac:dyDescent="0.2">
      <c r="A49" s="13"/>
      <c r="B49" s="134"/>
      <c r="C49" s="135" t="s">
        <v>63</v>
      </c>
      <c r="D49" s="136">
        <f t="shared" ref="D49:T49" si="9">SUM(D50:D53)</f>
        <v>5343831.0599999996</v>
      </c>
      <c r="E49" s="136">
        <f t="shared" si="9"/>
        <v>3033434.4499999997</v>
      </c>
      <c r="F49" s="136">
        <f t="shared" si="9"/>
        <v>588210.62</v>
      </c>
      <c r="G49" s="136">
        <f t="shared" si="9"/>
        <v>1056333.43</v>
      </c>
      <c r="H49" s="136">
        <f t="shared" si="9"/>
        <v>1388890.4000000001</v>
      </c>
      <c r="I49" s="136">
        <f t="shared" si="9"/>
        <v>0</v>
      </c>
      <c r="J49" s="136">
        <f t="shared" si="9"/>
        <v>0</v>
      </c>
      <c r="K49" s="136">
        <f t="shared" si="9"/>
        <v>866.64</v>
      </c>
      <c r="L49" s="136">
        <f t="shared" si="9"/>
        <v>1747748.71</v>
      </c>
      <c r="M49" s="136">
        <f t="shared" si="9"/>
        <v>0</v>
      </c>
      <c r="N49" s="136">
        <f t="shared" si="9"/>
        <v>0</v>
      </c>
      <c r="O49" s="136">
        <f t="shared" si="9"/>
        <v>0</v>
      </c>
      <c r="P49" s="136">
        <f t="shared" si="9"/>
        <v>0</v>
      </c>
      <c r="Q49" s="136">
        <f t="shared" si="9"/>
        <v>279.99</v>
      </c>
      <c r="R49" s="136">
        <f t="shared" si="9"/>
        <v>199972.72999999998</v>
      </c>
      <c r="S49" s="136">
        <f t="shared" si="9"/>
        <v>284.20999999999998</v>
      </c>
      <c r="T49" s="136">
        <f t="shared" si="9"/>
        <v>362675.17000000004</v>
      </c>
    </row>
    <row r="50" spans="1:20" s="6" customFormat="1" ht="17.100000000000001" customHeight="1" x14ac:dyDescent="0.2">
      <c r="A50" s="13">
        <v>34</v>
      </c>
      <c r="B50" s="13">
        <v>1</v>
      </c>
      <c r="C50" s="128" t="s">
        <v>417</v>
      </c>
      <c r="D50" s="77">
        <f>E50+L50+N50+P50+R50+T50</f>
        <v>173857.32</v>
      </c>
      <c r="E50" s="77">
        <f t="shared" ref="E50" si="10">F50+G50+H50+I50+J50</f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>
        <v>62.53</v>
      </c>
      <c r="R50" s="77">
        <v>61484.41</v>
      </c>
      <c r="S50" s="77">
        <v>62.53</v>
      </c>
      <c r="T50" s="77">
        <v>112372.91</v>
      </c>
    </row>
    <row r="51" spans="1:20" s="6" customFormat="1" ht="17.100000000000001" customHeight="1" x14ac:dyDescent="0.2">
      <c r="A51" s="13">
        <v>35</v>
      </c>
      <c r="B51" s="13">
        <v>2</v>
      </c>
      <c r="C51" s="128" t="s">
        <v>418</v>
      </c>
      <c r="D51" s="77">
        <f>E51+L51+N51+P51+R51+T51</f>
        <v>134167.13999999998</v>
      </c>
      <c r="E51" s="77">
        <f>F51+G51+H51+I51+J51</f>
        <v>0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>
        <v>28.6</v>
      </c>
      <c r="R51" s="77">
        <v>47507.02</v>
      </c>
      <c r="S51" s="77">
        <v>58.08</v>
      </c>
      <c r="T51" s="77">
        <v>86660.12</v>
      </c>
    </row>
    <row r="52" spans="1:20" s="6" customFormat="1" ht="17.100000000000001" customHeight="1" x14ac:dyDescent="0.2">
      <c r="A52" s="13">
        <v>36</v>
      </c>
      <c r="B52" s="13">
        <v>3</v>
      </c>
      <c r="C52" s="128" t="s">
        <v>419</v>
      </c>
      <c r="D52" s="77">
        <f>E52+L52+N52+P52+R52+T52</f>
        <v>323692.57</v>
      </c>
      <c r="E52" s="77">
        <f>F52+G52+H52+I52+J52</f>
        <v>323692.57</v>
      </c>
      <c r="F52" s="77"/>
      <c r="G52" s="77"/>
      <c r="H52" s="77">
        <v>323692.57</v>
      </c>
      <c r="I52" s="77"/>
      <c r="J52" s="77"/>
      <c r="K52" s="138"/>
      <c r="L52" s="77"/>
      <c r="M52" s="77"/>
      <c r="N52" s="77"/>
      <c r="O52" s="77"/>
      <c r="P52" s="77"/>
      <c r="Q52" s="77"/>
      <c r="R52" s="77"/>
      <c r="S52" s="77"/>
      <c r="T52" s="77"/>
    </row>
    <row r="53" spans="1:20" s="6" customFormat="1" ht="17.100000000000001" customHeight="1" x14ac:dyDescent="0.2">
      <c r="A53" s="13">
        <v>37</v>
      </c>
      <c r="B53" s="13">
        <v>4</v>
      </c>
      <c r="C53" s="128" t="s">
        <v>420</v>
      </c>
      <c r="D53" s="77">
        <f>E53+L53+N53+P53+R53+T53</f>
        <v>4712114.0299999993</v>
      </c>
      <c r="E53" s="77">
        <f>F53+G53+H53+I53+J53</f>
        <v>2709741.88</v>
      </c>
      <c r="F53" s="77">
        <v>588210.62</v>
      </c>
      <c r="G53" s="77">
        <v>1056333.43</v>
      </c>
      <c r="H53" s="77">
        <v>1065197.83</v>
      </c>
      <c r="I53" s="77"/>
      <c r="J53" s="77"/>
      <c r="K53" s="77">
        <v>866.64</v>
      </c>
      <c r="L53" s="77">
        <v>1747748.71</v>
      </c>
      <c r="M53" s="77"/>
      <c r="N53" s="77"/>
      <c r="O53" s="77"/>
      <c r="P53" s="77"/>
      <c r="Q53" s="77">
        <v>188.86</v>
      </c>
      <c r="R53" s="77">
        <v>90981.3</v>
      </c>
      <c r="S53" s="77">
        <v>163.6</v>
      </c>
      <c r="T53" s="77">
        <v>163642.14000000001</v>
      </c>
    </row>
    <row r="54" spans="1:20" s="6" customFormat="1" ht="29.25" customHeight="1" x14ac:dyDescent="0.2">
      <c r="A54" s="13"/>
      <c r="B54" s="139"/>
      <c r="C54" s="135" t="s">
        <v>93</v>
      </c>
      <c r="D54" s="136">
        <f t="shared" ref="D54:T54" si="11">SUM(D55:D131)</f>
        <v>89046242.280000001</v>
      </c>
      <c r="E54" s="136">
        <f t="shared" si="11"/>
        <v>41944172.559999987</v>
      </c>
      <c r="F54" s="136">
        <f t="shared" si="11"/>
        <v>29760194.279999994</v>
      </c>
      <c r="G54" s="136">
        <f t="shared" si="11"/>
        <v>4111451.7199999997</v>
      </c>
      <c r="H54" s="136">
        <f t="shared" si="11"/>
        <v>6698319.8600000003</v>
      </c>
      <c r="I54" s="136">
        <f t="shared" si="11"/>
        <v>0</v>
      </c>
      <c r="J54" s="136">
        <f t="shared" si="11"/>
        <v>1374206.6999999997</v>
      </c>
      <c r="K54" s="136">
        <f t="shared" si="11"/>
        <v>14707.430000000002</v>
      </c>
      <c r="L54" s="136">
        <f t="shared" si="11"/>
        <v>33972452.82</v>
      </c>
      <c r="M54" s="136">
        <f t="shared" si="11"/>
        <v>1</v>
      </c>
      <c r="N54" s="136">
        <f t="shared" si="11"/>
        <v>2933947.75</v>
      </c>
      <c r="O54" s="136">
        <f t="shared" si="11"/>
        <v>1106.46</v>
      </c>
      <c r="P54" s="136">
        <f t="shared" si="11"/>
        <v>1281550.97</v>
      </c>
      <c r="Q54" s="136">
        <f t="shared" si="11"/>
        <v>3975.190000000001</v>
      </c>
      <c r="R54" s="136">
        <f t="shared" si="11"/>
        <v>3950570.3999999994</v>
      </c>
      <c r="S54" s="136">
        <f t="shared" si="11"/>
        <v>3911.9999999999995</v>
      </c>
      <c r="T54" s="136">
        <f t="shared" si="11"/>
        <v>4963547.78</v>
      </c>
    </row>
    <row r="55" spans="1:20" s="6" customFormat="1" ht="17.100000000000001" customHeight="1" x14ac:dyDescent="0.2">
      <c r="A55" s="13">
        <v>38</v>
      </c>
      <c r="B55" s="74">
        <v>1</v>
      </c>
      <c r="C55" s="128" t="s">
        <v>94</v>
      </c>
      <c r="D55" s="77">
        <f t="shared" ref="D55:D118" si="12">E55+L55+N55+P55+R55+T55</f>
        <v>251270.08000000002</v>
      </c>
      <c r="E55" s="77">
        <f>F55+G55+H55+I55+J55</f>
        <v>108826.08</v>
      </c>
      <c r="F55" s="77">
        <v>108826.08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>
        <v>94.08</v>
      </c>
      <c r="R55" s="77">
        <v>70385.25</v>
      </c>
      <c r="S55" s="77">
        <v>55.62</v>
      </c>
      <c r="T55" s="77">
        <v>72058.75</v>
      </c>
    </row>
    <row r="56" spans="1:20" s="9" customFormat="1" ht="17.100000000000001" customHeight="1" x14ac:dyDescent="0.2">
      <c r="A56" s="13">
        <v>39</v>
      </c>
      <c r="B56" s="13">
        <v>2</v>
      </c>
      <c r="C56" s="128" t="s">
        <v>95</v>
      </c>
      <c r="D56" s="77">
        <f t="shared" si="12"/>
        <v>233271.5</v>
      </c>
      <c r="E56" s="77">
        <f>F56+G56+H56+I56+J56</f>
        <v>108039.99</v>
      </c>
      <c r="F56" s="77">
        <v>108039.99</v>
      </c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>
        <v>68.599999999999994</v>
      </c>
      <c r="R56" s="77">
        <v>51773.58</v>
      </c>
      <c r="S56" s="77">
        <v>56.7</v>
      </c>
      <c r="T56" s="77">
        <v>73457.929999999993</v>
      </c>
    </row>
    <row r="57" spans="1:20" s="140" customFormat="1" ht="17.100000000000001" customHeight="1" x14ac:dyDescent="0.2">
      <c r="A57" s="13">
        <v>40</v>
      </c>
      <c r="B57" s="74">
        <v>3</v>
      </c>
      <c r="C57" s="128" t="s">
        <v>210</v>
      </c>
      <c r="D57" s="77">
        <f t="shared" si="12"/>
        <v>238531.9</v>
      </c>
      <c r="E57" s="77">
        <f>F57+G57+H57+I57+J57</f>
        <v>0</v>
      </c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>
        <v>110</v>
      </c>
      <c r="R57" s="77">
        <v>134064.37</v>
      </c>
      <c r="S57" s="77">
        <v>57.1</v>
      </c>
      <c r="T57" s="77">
        <v>104467.53</v>
      </c>
    </row>
    <row r="58" spans="1:20" s="9" customFormat="1" ht="17.100000000000001" customHeight="1" x14ac:dyDescent="0.2">
      <c r="A58" s="13">
        <v>41</v>
      </c>
      <c r="B58" s="13">
        <v>4</v>
      </c>
      <c r="C58" s="128" t="s">
        <v>421</v>
      </c>
      <c r="D58" s="77">
        <f t="shared" si="12"/>
        <v>204913.98</v>
      </c>
      <c r="E58" s="77">
        <f>F58+G58+H58+I58+J58</f>
        <v>0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>
        <v>269.05</v>
      </c>
      <c r="R58" s="77">
        <v>204913.98</v>
      </c>
      <c r="S58" s="77"/>
      <c r="T58" s="77"/>
    </row>
    <row r="59" spans="1:20" s="9" customFormat="1" ht="17.100000000000001" customHeight="1" x14ac:dyDescent="0.2">
      <c r="A59" s="13">
        <v>42</v>
      </c>
      <c r="B59" s="74">
        <v>5</v>
      </c>
      <c r="C59" s="128" t="s">
        <v>422</v>
      </c>
      <c r="D59" s="77">
        <f t="shared" si="12"/>
        <v>2933947.75</v>
      </c>
      <c r="E59" s="77">
        <f>F59+G59+H59+I59+J59</f>
        <v>0</v>
      </c>
      <c r="F59" s="77"/>
      <c r="G59" s="77"/>
      <c r="H59" s="77"/>
      <c r="I59" s="77"/>
      <c r="J59" s="77"/>
      <c r="K59" s="77"/>
      <c r="L59" s="77"/>
      <c r="M59" s="77">
        <v>1</v>
      </c>
      <c r="N59" s="77">
        <v>2933947.75</v>
      </c>
      <c r="O59" s="77"/>
      <c r="P59" s="77"/>
      <c r="Q59" s="77"/>
      <c r="R59" s="77"/>
      <c r="S59" s="77"/>
      <c r="T59" s="77"/>
    </row>
    <row r="60" spans="1:20" s="9" customFormat="1" ht="17.100000000000001" customHeight="1" x14ac:dyDescent="0.2">
      <c r="A60" s="13">
        <v>43</v>
      </c>
      <c r="B60" s="13">
        <v>6</v>
      </c>
      <c r="C60" s="128" t="s">
        <v>36</v>
      </c>
      <c r="D60" s="77">
        <f t="shared" si="12"/>
        <v>915045.26</v>
      </c>
      <c r="E60" s="77">
        <f t="shared" ref="E60:E130" si="13">F60+G60+H60+I60+J60</f>
        <v>915045.26</v>
      </c>
      <c r="F60" s="77">
        <v>915045.26</v>
      </c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s="9" customFormat="1" ht="17.100000000000001" customHeight="1" x14ac:dyDescent="0.2">
      <c r="A61" s="13">
        <v>44</v>
      </c>
      <c r="B61" s="74">
        <v>7</v>
      </c>
      <c r="C61" s="128" t="s">
        <v>423</v>
      </c>
      <c r="D61" s="77">
        <f t="shared" si="12"/>
        <v>2257595.1300000004</v>
      </c>
      <c r="E61" s="77">
        <f t="shared" si="13"/>
        <v>1065576.3700000001</v>
      </c>
      <c r="F61" s="77">
        <v>1065576.3700000001</v>
      </c>
      <c r="G61" s="77"/>
      <c r="H61" s="77"/>
      <c r="I61" s="77"/>
      <c r="J61" s="77"/>
      <c r="K61" s="77">
        <v>1070.3</v>
      </c>
      <c r="L61" s="77">
        <v>847108.68</v>
      </c>
      <c r="M61" s="77"/>
      <c r="N61" s="77"/>
      <c r="O61" s="77"/>
      <c r="P61" s="77"/>
      <c r="Q61" s="77">
        <v>124.1</v>
      </c>
      <c r="R61" s="77">
        <v>131299.04999999999</v>
      </c>
      <c r="S61" s="77">
        <v>164.88</v>
      </c>
      <c r="T61" s="77">
        <v>213611.03</v>
      </c>
    </row>
    <row r="62" spans="1:20" s="9" customFormat="1" ht="17.100000000000001" customHeight="1" x14ac:dyDescent="0.2">
      <c r="A62" s="13">
        <v>45</v>
      </c>
      <c r="B62" s="13">
        <v>8</v>
      </c>
      <c r="C62" s="128" t="s">
        <v>424</v>
      </c>
      <c r="D62" s="77">
        <f t="shared" si="12"/>
        <v>903631.29999999993</v>
      </c>
      <c r="E62" s="77">
        <f t="shared" si="13"/>
        <v>903631.29999999993</v>
      </c>
      <c r="F62" s="77">
        <v>903631.29999999993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s="9" customFormat="1" ht="17.100000000000001" customHeight="1" x14ac:dyDescent="0.2">
      <c r="A63" s="13">
        <v>46</v>
      </c>
      <c r="B63" s="74">
        <v>9</v>
      </c>
      <c r="C63" s="128" t="s">
        <v>37</v>
      </c>
      <c r="D63" s="77">
        <f t="shared" si="12"/>
        <v>906423.01</v>
      </c>
      <c r="E63" s="77">
        <f t="shared" si="13"/>
        <v>906423.01</v>
      </c>
      <c r="F63" s="77">
        <v>906423.01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s="9" customFormat="1" ht="17.100000000000001" customHeight="1" x14ac:dyDescent="0.2">
      <c r="A64" s="13">
        <v>47</v>
      </c>
      <c r="B64" s="13">
        <v>10</v>
      </c>
      <c r="C64" s="128" t="s">
        <v>425</v>
      </c>
      <c r="D64" s="77">
        <f t="shared" si="12"/>
        <v>1531518.86</v>
      </c>
      <c r="E64" s="77">
        <f t="shared" si="13"/>
        <v>0</v>
      </c>
      <c r="F64" s="77"/>
      <c r="G64" s="77"/>
      <c r="H64" s="77"/>
      <c r="I64" s="77"/>
      <c r="J64" s="77"/>
      <c r="K64" s="77">
        <v>564.12</v>
      </c>
      <c r="L64" s="77">
        <v>1531518.86</v>
      </c>
      <c r="M64" s="77"/>
      <c r="N64" s="77"/>
      <c r="O64" s="77"/>
      <c r="P64" s="77"/>
      <c r="Q64" s="77"/>
      <c r="R64" s="77"/>
      <c r="S64" s="77"/>
      <c r="T64" s="77"/>
    </row>
    <row r="65" spans="1:20" s="9" customFormat="1" ht="17.100000000000001" customHeight="1" x14ac:dyDescent="0.2">
      <c r="A65" s="13">
        <v>48</v>
      </c>
      <c r="B65" s="74">
        <v>11</v>
      </c>
      <c r="C65" s="128" t="s">
        <v>426</v>
      </c>
      <c r="D65" s="77">
        <f t="shared" si="12"/>
        <v>2149951.52</v>
      </c>
      <c r="E65" s="77">
        <f t="shared" si="13"/>
        <v>1757584.5699999998</v>
      </c>
      <c r="F65" s="77">
        <v>278599.34999999998</v>
      </c>
      <c r="G65" s="77">
        <v>481985.37999999995</v>
      </c>
      <c r="H65" s="77">
        <v>676491.46</v>
      </c>
      <c r="I65" s="77"/>
      <c r="J65" s="77">
        <v>320508.38</v>
      </c>
      <c r="K65" s="77"/>
      <c r="L65" s="77"/>
      <c r="M65" s="77"/>
      <c r="N65" s="77"/>
      <c r="O65" s="77">
        <v>110</v>
      </c>
      <c r="P65" s="77">
        <v>236262.22999999998</v>
      </c>
      <c r="Q65" s="77">
        <v>62.34</v>
      </c>
      <c r="R65" s="77">
        <v>73603.8</v>
      </c>
      <c r="S65" s="77">
        <v>77.58</v>
      </c>
      <c r="T65" s="77">
        <v>82500.92</v>
      </c>
    </row>
    <row r="66" spans="1:20" s="9" customFormat="1" ht="17.100000000000001" customHeight="1" x14ac:dyDescent="0.2">
      <c r="A66" s="13">
        <v>49</v>
      </c>
      <c r="B66" s="13">
        <v>12</v>
      </c>
      <c r="C66" s="128" t="s">
        <v>427</v>
      </c>
      <c r="D66" s="77">
        <f t="shared" si="12"/>
        <v>2377396.86</v>
      </c>
      <c r="E66" s="77">
        <f t="shared" si="13"/>
        <v>0</v>
      </c>
      <c r="F66" s="77"/>
      <c r="G66" s="77"/>
      <c r="H66" s="77"/>
      <c r="I66" s="77"/>
      <c r="J66" s="77"/>
      <c r="K66" s="77">
        <v>922.35</v>
      </c>
      <c r="L66" s="77">
        <v>2377396.86</v>
      </c>
      <c r="M66" s="77"/>
      <c r="N66" s="77"/>
      <c r="O66" s="77"/>
      <c r="P66" s="77"/>
      <c r="Q66" s="77"/>
      <c r="R66" s="77"/>
      <c r="S66" s="77"/>
      <c r="T66" s="77"/>
    </row>
    <row r="67" spans="1:20" s="9" customFormat="1" ht="17.100000000000001" customHeight="1" x14ac:dyDescent="0.2">
      <c r="A67" s="13">
        <v>50</v>
      </c>
      <c r="B67" s="74">
        <v>13</v>
      </c>
      <c r="C67" s="128" t="s">
        <v>428</v>
      </c>
      <c r="D67" s="77">
        <f t="shared" si="12"/>
        <v>1890209.8</v>
      </c>
      <c r="E67" s="77">
        <f t="shared" si="13"/>
        <v>1382039.6099999999</v>
      </c>
      <c r="F67" s="77">
        <v>398160.09</v>
      </c>
      <c r="G67" s="77">
        <v>339489.66</v>
      </c>
      <c r="H67" s="77">
        <v>572914.43999999994</v>
      </c>
      <c r="I67" s="77"/>
      <c r="J67" s="77">
        <v>71475.42</v>
      </c>
      <c r="K67" s="77"/>
      <c r="L67" s="77"/>
      <c r="M67" s="77"/>
      <c r="N67" s="77"/>
      <c r="O67" s="77">
        <v>160.01</v>
      </c>
      <c r="P67" s="77">
        <v>300697.37</v>
      </c>
      <c r="Q67" s="77">
        <v>109.55</v>
      </c>
      <c r="R67" s="77">
        <v>99268.11</v>
      </c>
      <c r="S67" s="77">
        <v>83.52</v>
      </c>
      <c r="T67" s="77">
        <v>108204.71</v>
      </c>
    </row>
    <row r="68" spans="1:20" s="9" customFormat="1" ht="17.100000000000001" customHeight="1" x14ac:dyDescent="0.2">
      <c r="A68" s="13">
        <v>51</v>
      </c>
      <c r="B68" s="13">
        <v>14</v>
      </c>
      <c r="C68" s="128" t="s">
        <v>97</v>
      </c>
      <c r="D68" s="77">
        <f t="shared" si="12"/>
        <v>201457.39</v>
      </c>
      <c r="E68" s="77">
        <f t="shared" si="13"/>
        <v>124035.06</v>
      </c>
      <c r="F68" s="77">
        <v>124035.06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>
        <v>59.76</v>
      </c>
      <c r="T68" s="77">
        <v>77422.33</v>
      </c>
    </row>
    <row r="69" spans="1:20" s="141" customFormat="1" ht="17.100000000000001" customHeight="1" x14ac:dyDescent="0.2">
      <c r="A69" s="13">
        <v>52</v>
      </c>
      <c r="B69" s="74">
        <v>15</v>
      </c>
      <c r="C69" s="128" t="s">
        <v>16</v>
      </c>
      <c r="D69" s="77">
        <f t="shared" si="12"/>
        <v>105222.81</v>
      </c>
      <c r="E69" s="77">
        <f t="shared" si="13"/>
        <v>0</v>
      </c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>
        <v>86.34</v>
      </c>
      <c r="R69" s="77">
        <v>105222.81</v>
      </c>
      <c r="S69" s="77"/>
      <c r="T69" s="77"/>
    </row>
    <row r="70" spans="1:20" s="9" customFormat="1" ht="17.100000000000001" customHeight="1" x14ac:dyDescent="0.2">
      <c r="A70" s="13">
        <v>53</v>
      </c>
      <c r="B70" s="13">
        <v>16</v>
      </c>
      <c r="C70" s="128" t="s">
        <v>429</v>
      </c>
      <c r="D70" s="77">
        <f t="shared" si="12"/>
        <v>123627.20999999999</v>
      </c>
      <c r="E70" s="77">
        <f t="shared" si="13"/>
        <v>0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>
        <v>54.2</v>
      </c>
      <c r="R70" s="77">
        <v>66081.509999999995</v>
      </c>
      <c r="S70" s="77">
        <v>44.7</v>
      </c>
      <c r="T70" s="77">
        <v>57545.7</v>
      </c>
    </row>
    <row r="71" spans="1:20" s="9" customFormat="1" ht="17.100000000000001" customHeight="1" x14ac:dyDescent="0.2">
      <c r="A71" s="13">
        <v>54</v>
      </c>
      <c r="B71" s="74">
        <v>17</v>
      </c>
      <c r="C71" s="128" t="s">
        <v>430</v>
      </c>
      <c r="D71" s="77">
        <f t="shared" si="12"/>
        <v>33285.480000000003</v>
      </c>
      <c r="E71" s="77">
        <f t="shared" si="13"/>
        <v>33285.480000000003</v>
      </c>
      <c r="F71" s="77">
        <v>33285.480000000003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s="18" customFormat="1" ht="17.100000000000001" customHeight="1" x14ac:dyDescent="0.2">
      <c r="A72" s="13">
        <v>55</v>
      </c>
      <c r="B72" s="13">
        <v>18</v>
      </c>
      <c r="C72" s="128" t="s">
        <v>431</v>
      </c>
      <c r="D72" s="77">
        <f t="shared" si="12"/>
        <v>4851541.24</v>
      </c>
      <c r="E72" s="77">
        <f>F72+G72+H72+I72+J72</f>
        <v>1350744.2799999998</v>
      </c>
      <c r="F72" s="77">
        <v>679373.79999999993</v>
      </c>
      <c r="G72" s="77">
        <v>671370.48</v>
      </c>
      <c r="H72" s="77"/>
      <c r="I72" s="77"/>
      <c r="J72" s="77"/>
      <c r="K72" s="77">
        <v>1136.0999999999999</v>
      </c>
      <c r="L72" s="77">
        <v>3095955.06</v>
      </c>
      <c r="M72" s="77"/>
      <c r="N72" s="77"/>
      <c r="O72" s="77"/>
      <c r="P72" s="77"/>
      <c r="Q72" s="77">
        <v>189.8</v>
      </c>
      <c r="R72" s="77">
        <v>204967.11</v>
      </c>
      <c r="S72" s="77">
        <v>154.69999999999999</v>
      </c>
      <c r="T72" s="77">
        <v>199874.79</v>
      </c>
    </row>
    <row r="73" spans="1:20" s="6" customFormat="1" ht="17.100000000000001" customHeight="1" x14ac:dyDescent="0.2">
      <c r="A73" s="13">
        <v>56</v>
      </c>
      <c r="B73" s="74">
        <v>19</v>
      </c>
      <c r="C73" s="128" t="s">
        <v>432</v>
      </c>
      <c r="D73" s="77">
        <f t="shared" si="12"/>
        <v>204726.09</v>
      </c>
      <c r="E73" s="77">
        <f>F73+G73+H73+I73+J73</f>
        <v>0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>
        <v>80.3</v>
      </c>
      <c r="R73" s="77">
        <v>99326.19</v>
      </c>
      <c r="S73" s="77">
        <v>81.7</v>
      </c>
      <c r="T73" s="77">
        <v>105399.9</v>
      </c>
    </row>
    <row r="74" spans="1:20" s="6" customFormat="1" ht="17.100000000000001" customHeight="1" x14ac:dyDescent="0.2">
      <c r="A74" s="13">
        <v>57</v>
      </c>
      <c r="B74" s="13">
        <v>20</v>
      </c>
      <c r="C74" s="128" t="s">
        <v>433</v>
      </c>
      <c r="D74" s="77">
        <f t="shared" si="12"/>
        <v>640325.88</v>
      </c>
      <c r="E74" s="77">
        <f>F74+G74+H74+I74+J74</f>
        <v>640325.88</v>
      </c>
      <c r="F74" s="77">
        <v>640325.88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s="6" customFormat="1" ht="17.100000000000001" customHeight="1" x14ac:dyDescent="0.2">
      <c r="A75" s="13">
        <v>58</v>
      </c>
      <c r="B75" s="74">
        <v>21</v>
      </c>
      <c r="C75" s="128" t="s">
        <v>40</v>
      </c>
      <c r="D75" s="77">
        <f t="shared" si="12"/>
        <v>295387.92</v>
      </c>
      <c r="E75" s="77">
        <f>F75+G75+H75+I75+J75</f>
        <v>295387.92</v>
      </c>
      <c r="F75" s="77">
        <v>295387.92</v>
      </c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s="6" customFormat="1" ht="17.100000000000001" customHeight="1" x14ac:dyDescent="0.2">
      <c r="A76" s="13">
        <v>59</v>
      </c>
      <c r="B76" s="13">
        <v>22</v>
      </c>
      <c r="C76" s="128" t="s">
        <v>17</v>
      </c>
      <c r="D76" s="77">
        <f t="shared" si="12"/>
        <v>795090.24</v>
      </c>
      <c r="E76" s="77">
        <f>F76+G76+H76+I76+J76</f>
        <v>795090.24</v>
      </c>
      <c r="F76" s="77">
        <v>795090.24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s="6" customFormat="1" ht="17.100000000000001" customHeight="1" x14ac:dyDescent="0.2">
      <c r="A77" s="13">
        <v>60</v>
      </c>
      <c r="B77" s="74">
        <v>23</v>
      </c>
      <c r="C77" s="128" t="s">
        <v>434</v>
      </c>
      <c r="D77" s="77">
        <f t="shared" si="12"/>
        <v>630586.19999999995</v>
      </c>
      <c r="E77" s="77">
        <f t="shared" si="13"/>
        <v>0</v>
      </c>
      <c r="F77" s="77"/>
      <c r="G77" s="77"/>
      <c r="H77" s="77"/>
      <c r="I77" s="77"/>
      <c r="J77" s="77"/>
      <c r="K77" s="77">
        <v>526.6</v>
      </c>
      <c r="L77" s="77">
        <v>379982.25</v>
      </c>
      <c r="M77" s="77"/>
      <c r="N77" s="77"/>
      <c r="O77" s="77"/>
      <c r="P77" s="77"/>
      <c r="Q77" s="77">
        <v>86.1</v>
      </c>
      <c r="R77" s="77">
        <v>86957.55</v>
      </c>
      <c r="S77" s="77">
        <v>126.4</v>
      </c>
      <c r="T77" s="77">
        <v>163646.39999999999</v>
      </c>
    </row>
    <row r="78" spans="1:20" s="6" customFormat="1" ht="17.100000000000001" customHeight="1" x14ac:dyDescent="0.2">
      <c r="A78" s="13">
        <v>61</v>
      </c>
      <c r="B78" s="13">
        <v>24</v>
      </c>
      <c r="C78" s="128" t="s">
        <v>18</v>
      </c>
      <c r="D78" s="77">
        <f t="shared" si="12"/>
        <v>796754.97</v>
      </c>
      <c r="E78" s="77">
        <f t="shared" si="13"/>
        <v>796754.97</v>
      </c>
      <c r="F78" s="77">
        <v>796754.97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s="6" customFormat="1" ht="17.100000000000001" customHeight="1" x14ac:dyDescent="0.2">
      <c r="A79" s="13">
        <v>62</v>
      </c>
      <c r="B79" s="74">
        <v>25</v>
      </c>
      <c r="C79" s="128" t="s">
        <v>45</v>
      </c>
      <c r="D79" s="77">
        <f t="shared" si="12"/>
        <v>435619.56</v>
      </c>
      <c r="E79" s="77">
        <f t="shared" si="13"/>
        <v>435619.56</v>
      </c>
      <c r="F79" s="77">
        <v>435619.56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s="6" customFormat="1" ht="17.100000000000001" customHeight="1" x14ac:dyDescent="0.2">
      <c r="A80" s="13">
        <v>63</v>
      </c>
      <c r="B80" s="13">
        <v>26</v>
      </c>
      <c r="C80" s="128" t="s">
        <v>435</v>
      </c>
      <c r="D80" s="77">
        <f t="shared" si="12"/>
        <v>2239382.3400000003</v>
      </c>
      <c r="E80" s="77">
        <f t="shared" si="13"/>
        <v>981952.56</v>
      </c>
      <c r="F80" s="77"/>
      <c r="G80" s="77">
        <v>981952.56</v>
      </c>
      <c r="H80" s="77"/>
      <c r="I80" s="77"/>
      <c r="J80" s="77"/>
      <c r="K80" s="77">
        <v>1070.3</v>
      </c>
      <c r="L80" s="77">
        <v>847108.68</v>
      </c>
      <c r="M80" s="77"/>
      <c r="N80" s="77"/>
      <c r="O80" s="77"/>
      <c r="P80" s="77"/>
      <c r="Q80" s="77">
        <v>172.7</v>
      </c>
      <c r="R80" s="77">
        <v>204998.01</v>
      </c>
      <c r="S80" s="77">
        <v>158.6</v>
      </c>
      <c r="T80" s="77">
        <v>205323.09</v>
      </c>
    </row>
    <row r="81" spans="1:20" s="6" customFormat="1" ht="17.100000000000001" customHeight="1" x14ac:dyDescent="0.2">
      <c r="A81" s="13">
        <v>64</v>
      </c>
      <c r="B81" s="74">
        <v>27</v>
      </c>
      <c r="C81" s="128" t="s">
        <v>47</v>
      </c>
      <c r="D81" s="77">
        <f t="shared" si="12"/>
        <v>487258.49</v>
      </c>
      <c r="E81" s="77">
        <f t="shared" si="13"/>
        <v>487258.49</v>
      </c>
      <c r="F81" s="77">
        <v>487258.49</v>
      </c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s="6" customFormat="1" ht="17.100000000000001" customHeight="1" x14ac:dyDescent="0.2">
      <c r="A82" s="13">
        <v>65</v>
      </c>
      <c r="B82" s="13">
        <v>28</v>
      </c>
      <c r="C82" s="128" t="s">
        <v>436</v>
      </c>
      <c r="D82" s="77">
        <f t="shared" si="12"/>
        <v>478998.33</v>
      </c>
      <c r="E82" s="77">
        <f t="shared" si="13"/>
        <v>478998.33</v>
      </c>
      <c r="F82" s="77">
        <v>478998.33</v>
      </c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1:20" s="6" customFormat="1" ht="17.100000000000001" customHeight="1" x14ac:dyDescent="0.2">
      <c r="A83" s="13">
        <v>66</v>
      </c>
      <c r="B83" s="74">
        <v>29</v>
      </c>
      <c r="C83" s="128" t="s">
        <v>437</v>
      </c>
      <c r="D83" s="77">
        <f t="shared" si="12"/>
        <v>936220.67</v>
      </c>
      <c r="E83" s="77">
        <f t="shared" si="13"/>
        <v>483053.32</v>
      </c>
      <c r="F83" s="77">
        <v>483053.32</v>
      </c>
      <c r="G83" s="77"/>
      <c r="H83" s="77"/>
      <c r="I83" s="77"/>
      <c r="J83" s="77"/>
      <c r="K83" s="77"/>
      <c r="L83" s="77"/>
      <c r="M83" s="77"/>
      <c r="N83" s="77"/>
      <c r="O83" s="77">
        <v>132.30000000000001</v>
      </c>
      <c r="P83" s="77">
        <v>95611.94</v>
      </c>
      <c r="Q83" s="77">
        <v>149.9</v>
      </c>
      <c r="R83" s="77">
        <v>186407.29</v>
      </c>
      <c r="S83" s="77">
        <v>152.30000000000001</v>
      </c>
      <c r="T83" s="77">
        <v>171148.12</v>
      </c>
    </row>
    <row r="84" spans="1:20" s="9" customFormat="1" ht="17.100000000000001" customHeight="1" x14ac:dyDescent="0.2">
      <c r="A84" s="13">
        <v>67</v>
      </c>
      <c r="B84" s="13">
        <v>30</v>
      </c>
      <c r="C84" s="128" t="s">
        <v>34</v>
      </c>
      <c r="D84" s="77">
        <f t="shared" si="12"/>
        <v>529693.38</v>
      </c>
      <c r="E84" s="77">
        <f t="shared" si="13"/>
        <v>529693.38</v>
      </c>
      <c r="F84" s="77">
        <v>529693.38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s="9" customFormat="1" ht="17.100000000000001" customHeight="1" x14ac:dyDescent="0.2">
      <c r="A85" s="13">
        <v>68</v>
      </c>
      <c r="B85" s="74">
        <v>31</v>
      </c>
      <c r="C85" s="128" t="s">
        <v>438</v>
      </c>
      <c r="D85" s="77">
        <f t="shared" si="12"/>
        <v>816943.05</v>
      </c>
      <c r="E85" s="77">
        <f t="shared" si="13"/>
        <v>504137.25</v>
      </c>
      <c r="F85" s="77">
        <v>504137.25</v>
      </c>
      <c r="G85" s="77"/>
      <c r="H85" s="77"/>
      <c r="I85" s="77"/>
      <c r="J85" s="77"/>
      <c r="K85" s="77"/>
      <c r="L85" s="77"/>
      <c r="M85" s="77"/>
      <c r="N85" s="77"/>
      <c r="O85" s="77">
        <v>152.4</v>
      </c>
      <c r="P85" s="77">
        <v>178555.16</v>
      </c>
      <c r="Q85" s="77"/>
      <c r="R85" s="77"/>
      <c r="S85" s="77">
        <v>112.5</v>
      </c>
      <c r="T85" s="77">
        <v>134250.64000000001</v>
      </c>
    </row>
    <row r="86" spans="1:20" s="9" customFormat="1" ht="17.100000000000001" customHeight="1" x14ac:dyDescent="0.2">
      <c r="A86" s="13">
        <v>69</v>
      </c>
      <c r="B86" s="13">
        <v>32</v>
      </c>
      <c r="C86" s="128" t="s">
        <v>439</v>
      </c>
      <c r="D86" s="77">
        <f t="shared" si="12"/>
        <v>291276.2</v>
      </c>
      <c r="E86" s="77">
        <f t="shared" si="13"/>
        <v>291276.2</v>
      </c>
      <c r="F86" s="77">
        <v>291276.2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s="9" customFormat="1" ht="17.100000000000001" customHeight="1" x14ac:dyDescent="0.2">
      <c r="A87" s="13">
        <v>70</v>
      </c>
      <c r="B87" s="74">
        <v>33</v>
      </c>
      <c r="C87" s="128" t="s">
        <v>100</v>
      </c>
      <c r="D87" s="77">
        <f t="shared" si="12"/>
        <v>662017.61</v>
      </c>
      <c r="E87" s="77">
        <f>F87+G87+H87+I87+J87</f>
        <v>475655.98</v>
      </c>
      <c r="F87" s="77">
        <v>475655.98</v>
      </c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>
        <v>87.8</v>
      </c>
      <c r="R87" s="77">
        <v>88681.53</v>
      </c>
      <c r="S87" s="77">
        <v>83.3</v>
      </c>
      <c r="T87" s="77">
        <v>97680.1</v>
      </c>
    </row>
    <row r="88" spans="1:20" s="9" customFormat="1" ht="17.100000000000001" customHeight="1" x14ac:dyDescent="0.2">
      <c r="A88" s="13">
        <v>71</v>
      </c>
      <c r="B88" s="13">
        <v>34</v>
      </c>
      <c r="C88" s="128" t="s">
        <v>440</v>
      </c>
      <c r="D88" s="77">
        <f t="shared" si="12"/>
        <v>2353479.71</v>
      </c>
      <c r="E88" s="77">
        <f t="shared" si="13"/>
        <v>555172.31000000006</v>
      </c>
      <c r="F88" s="77"/>
      <c r="G88" s="77">
        <v>555172.31000000006</v>
      </c>
      <c r="H88" s="77"/>
      <c r="I88" s="77"/>
      <c r="J88" s="77"/>
      <c r="K88" s="77">
        <v>952.15</v>
      </c>
      <c r="L88" s="77">
        <v>1524137.58</v>
      </c>
      <c r="M88" s="77"/>
      <c r="N88" s="77"/>
      <c r="O88" s="77"/>
      <c r="P88" s="77"/>
      <c r="Q88" s="77">
        <v>154.69999999999999</v>
      </c>
      <c r="R88" s="77">
        <v>100773.65</v>
      </c>
      <c r="S88" s="77">
        <v>157.19999999999999</v>
      </c>
      <c r="T88" s="77">
        <v>173396.17</v>
      </c>
    </row>
    <row r="89" spans="1:20" s="18" customFormat="1" ht="17.100000000000001" customHeight="1" x14ac:dyDescent="0.2">
      <c r="A89" s="13">
        <v>72</v>
      </c>
      <c r="B89" s="74">
        <v>35</v>
      </c>
      <c r="C89" s="128" t="s">
        <v>441</v>
      </c>
      <c r="D89" s="77">
        <f t="shared" si="12"/>
        <v>1233655.77</v>
      </c>
      <c r="E89" s="77">
        <f t="shared" si="13"/>
        <v>720722.85</v>
      </c>
      <c r="F89" s="77">
        <v>720722.85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>
        <v>165</v>
      </c>
      <c r="R89" s="77">
        <v>205078.68</v>
      </c>
      <c r="S89" s="77">
        <v>165</v>
      </c>
      <c r="T89" s="77">
        <v>307854.24</v>
      </c>
    </row>
    <row r="90" spans="1:20" s="18" customFormat="1" ht="17.100000000000001" customHeight="1" x14ac:dyDescent="0.2">
      <c r="A90" s="13">
        <v>73</v>
      </c>
      <c r="B90" s="13">
        <v>36</v>
      </c>
      <c r="C90" s="128" t="s">
        <v>442</v>
      </c>
      <c r="D90" s="77">
        <f t="shared" si="12"/>
        <v>362916.54</v>
      </c>
      <c r="E90" s="77">
        <f>F90+G90+H90+I90+J90</f>
        <v>362916.54</v>
      </c>
      <c r="F90" s="77">
        <v>362916.54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s="18" customFormat="1" ht="17.100000000000001" customHeight="1" x14ac:dyDescent="0.2">
      <c r="A91" s="13">
        <v>74</v>
      </c>
      <c r="B91" s="74">
        <v>37</v>
      </c>
      <c r="C91" s="128" t="s">
        <v>443</v>
      </c>
      <c r="D91" s="77">
        <f t="shared" si="12"/>
        <v>4035634.44</v>
      </c>
      <c r="E91" s="77">
        <f>F91+G91+H91+I91+J91</f>
        <v>675697.61</v>
      </c>
      <c r="F91" s="77">
        <v>675697.61</v>
      </c>
      <c r="G91" s="77"/>
      <c r="H91" s="77"/>
      <c r="I91" s="77"/>
      <c r="J91" s="77"/>
      <c r="K91" s="77">
        <v>1148.5</v>
      </c>
      <c r="L91" s="77">
        <v>3120939.25</v>
      </c>
      <c r="M91" s="77"/>
      <c r="N91" s="77"/>
      <c r="O91" s="77"/>
      <c r="P91" s="77"/>
      <c r="Q91" s="77">
        <v>74.099999999999994</v>
      </c>
      <c r="R91" s="77">
        <v>64418.5</v>
      </c>
      <c r="S91" s="77">
        <v>157.19999999999999</v>
      </c>
      <c r="T91" s="77">
        <v>174579.08</v>
      </c>
    </row>
    <row r="92" spans="1:20" s="18" customFormat="1" ht="17.100000000000001" customHeight="1" x14ac:dyDescent="0.2">
      <c r="A92" s="13">
        <v>75</v>
      </c>
      <c r="B92" s="13">
        <v>38</v>
      </c>
      <c r="C92" s="128" t="s">
        <v>444</v>
      </c>
      <c r="D92" s="77">
        <f t="shared" si="12"/>
        <v>246957.86000000002</v>
      </c>
      <c r="E92" s="77">
        <f>F92+G92+H92+I92+J92</f>
        <v>0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>
        <v>129.69999999999999</v>
      </c>
      <c r="R92" s="77">
        <v>132394.95000000001</v>
      </c>
      <c r="S92" s="77">
        <v>116.9</v>
      </c>
      <c r="T92" s="77">
        <v>114562.91</v>
      </c>
    </row>
    <row r="93" spans="1:20" s="18" customFormat="1" ht="17.100000000000001" customHeight="1" x14ac:dyDescent="0.2">
      <c r="A93" s="13">
        <v>76</v>
      </c>
      <c r="B93" s="74">
        <v>39</v>
      </c>
      <c r="C93" s="128" t="s">
        <v>445</v>
      </c>
      <c r="D93" s="77">
        <f t="shared" si="12"/>
        <v>971805.72</v>
      </c>
      <c r="E93" s="77">
        <f t="shared" si="13"/>
        <v>684888.09</v>
      </c>
      <c r="F93" s="77">
        <v>684888.09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>
        <v>138.9</v>
      </c>
      <c r="R93" s="77">
        <v>117451.98</v>
      </c>
      <c r="S93" s="77">
        <v>158.19999999999999</v>
      </c>
      <c r="T93" s="77">
        <v>169465.65</v>
      </c>
    </row>
    <row r="94" spans="1:20" s="18" customFormat="1" ht="17.100000000000001" customHeight="1" x14ac:dyDescent="0.2">
      <c r="A94" s="13">
        <v>77</v>
      </c>
      <c r="B94" s="13">
        <v>40</v>
      </c>
      <c r="C94" s="128" t="s">
        <v>446</v>
      </c>
      <c r="D94" s="77">
        <f t="shared" si="12"/>
        <v>482319.71</v>
      </c>
      <c r="E94" s="77">
        <f t="shared" si="13"/>
        <v>344838.35</v>
      </c>
      <c r="F94" s="77">
        <v>344838.35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>
        <v>65.3</v>
      </c>
      <c r="R94" s="77">
        <v>55391.28</v>
      </c>
      <c r="S94" s="77">
        <v>73.099999999999994</v>
      </c>
      <c r="T94" s="77">
        <v>82090.080000000002</v>
      </c>
    </row>
    <row r="95" spans="1:20" s="18" customFormat="1" ht="17.100000000000001" customHeight="1" x14ac:dyDescent="0.2">
      <c r="A95" s="13">
        <v>78</v>
      </c>
      <c r="B95" s="74">
        <v>41</v>
      </c>
      <c r="C95" s="128" t="s">
        <v>447</v>
      </c>
      <c r="D95" s="77">
        <f t="shared" si="12"/>
        <v>389108.06</v>
      </c>
      <c r="E95" s="77">
        <f t="shared" si="13"/>
        <v>389108.06</v>
      </c>
      <c r="F95" s="77">
        <v>389108.06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1:20" s="18" customFormat="1" ht="17.100000000000001" customHeight="1" x14ac:dyDescent="0.2">
      <c r="A96" s="13">
        <v>79</v>
      </c>
      <c r="B96" s="13">
        <v>42</v>
      </c>
      <c r="C96" s="128" t="s">
        <v>448</v>
      </c>
      <c r="D96" s="77">
        <f t="shared" si="12"/>
        <v>2112305.69</v>
      </c>
      <c r="E96" s="77">
        <f t="shared" si="13"/>
        <v>347585.97</v>
      </c>
      <c r="F96" s="77">
        <v>347585.97</v>
      </c>
      <c r="G96" s="77"/>
      <c r="H96" s="77"/>
      <c r="I96" s="77"/>
      <c r="J96" s="77"/>
      <c r="K96" s="77">
        <v>580.5</v>
      </c>
      <c r="L96" s="77">
        <v>1570973.28</v>
      </c>
      <c r="M96" s="77"/>
      <c r="N96" s="77"/>
      <c r="O96" s="77"/>
      <c r="P96" s="77"/>
      <c r="Q96" s="77">
        <v>110</v>
      </c>
      <c r="R96" s="77">
        <v>56958.400000000001</v>
      </c>
      <c r="S96" s="77">
        <v>85.3</v>
      </c>
      <c r="T96" s="77">
        <v>136788.04</v>
      </c>
    </row>
    <row r="97" spans="1:20" s="18" customFormat="1" ht="17.100000000000001" customHeight="1" x14ac:dyDescent="0.2">
      <c r="A97" s="13">
        <v>80</v>
      </c>
      <c r="B97" s="74">
        <v>43</v>
      </c>
      <c r="C97" s="128" t="s">
        <v>449</v>
      </c>
      <c r="D97" s="77">
        <f t="shared" si="12"/>
        <v>1138036.04</v>
      </c>
      <c r="E97" s="77">
        <f t="shared" si="13"/>
        <v>701992.36</v>
      </c>
      <c r="F97" s="77">
        <v>701992.36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>
        <v>165</v>
      </c>
      <c r="R97" s="77">
        <v>205078.68</v>
      </c>
      <c r="S97" s="77">
        <v>142</v>
      </c>
      <c r="T97" s="77">
        <v>230965</v>
      </c>
    </row>
    <row r="98" spans="1:20" s="18" customFormat="1" ht="17.100000000000001" customHeight="1" x14ac:dyDescent="0.2">
      <c r="A98" s="13">
        <v>81</v>
      </c>
      <c r="B98" s="13">
        <v>44</v>
      </c>
      <c r="C98" s="128" t="s">
        <v>450</v>
      </c>
      <c r="D98" s="77">
        <f t="shared" si="12"/>
        <v>1033144.89</v>
      </c>
      <c r="E98" s="77">
        <f>F98+G98+H98+I98+J98</f>
        <v>700310.02</v>
      </c>
      <c r="F98" s="77">
        <v>700310.02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>
        <v>87.9</v>
      </c>
      <c r="R98" s="77">
        <v>101816.83</v>
      </c>
      <c r="S98" s="77">
        <v>139.1</v>
      </c>
      <c r="T98" s="77">
        <v>231018.04</v>
      </c>
    </row>
    <row r="99" spans="1:20" s="18" customFormat="1" ht="17.100000000000001" customHeight="1" x14ac:dyDescent="0.2">
      <c r="A99" s="13">
        <v>82</v>
      </c>
      <c r="B99" s="74">
        <v>45</v>
      </c>
      <c r="C99" s="128" t="s">
        <v>451</v>
      </c>
      <c r="D99" s="77">
        <f t="shared" si="12"/>
        <v>1062527.26</v>
      </c>
      <c r="E99" s="77">
        <f>F99+G99+H99+I99+J99</f>
        <v>0</v>
      </c>
      <c r="F99" s="77"/>
      <c r="G99" s="77"/>
      <c r="H99" s="77"/>
      <c r="I99" s="77"/>
      <c r="J99" s="77"/>
      <c r="K99" s="77">
        <v>506.41</v>
      </c>
      <c r="L99" s="77">
        <v>842867.65</v>
      </c>
      <c r="M99" s="77"/>
      <c r="N99" s="77"/>
      <c r="O99" s="77"/>
      <c r="P99" s="77"/>
      <c r="Q99" s="77">
        <v>110.5</v>
      </c>
      <c r="R99" s="77">
        <v>77190.92</v>
      </c>
      <c r="S99" s="77">
        <v>142.5</v>
      </c>
      <c r="T99" s="77">
        <v>142468.69</v>
      </c>
    </row>
    <row r="100" spans="1:20" s="18" customFormat="1" ht="17.100000000000001" customHeight="1" x14ac:dyDescent="0.2">
      <c r="A100" s="13">
        <v>83</v>
      </c>
      <c r="B100" s="13">
        <v>46</v>
      </c>
      <c r="C100" s="128" t="s">
        <v>103</v>
      </c>
      <c r="D100" s="77">
        <f t="shared" si="12"/>
        <v>703259.03999999992</v>
      </c>
      <c r="E100" s="77">
        <f t="shared" si="13"/>
        <v>384634.3</v>
      </c>
      <c r="F100" s="77">
        <v>384634.3</v>
      </c>
      <c r="G100" s="77"/>
      <c r="H100" s="77"/>
      <c r="I100" s="77"/>
      <c r="J100" s="77"/>
      <c r="K100" s="77"/>
      <c r="L100" s="77"/>
      <c r="M100" s="77"/>
      <c r="N100" s="77"/>
      <c r="O100" s="77">
        <v>94.5</v>
      </c>
      <c r="P100" s="77">
        <v>103718.23</v>
      </c>
      <c r="Q100" s="77">
        <v>77.5</v>
      </c>
      <c r="R100" s="77">
        <v>86100.18</v>
      </c>
      <c r="S100" s="77">
        <v>113.9</v>
      </c>
      <c r="T100" s="77">
        <v>128806.33</v>
      </c>
    </row>
    <row r="101" spans="1:20" s="18" customFormat="1" ht="17.100000000000001" customHeight="1" x14ac:dyDescent="0.2">
      <c r="A101" s="13">
        <v>84</v>
      </c>
      <c r="B101" s="74">
        <v>47</v>
      </c>
      <c r="C101" s="128" t="s">
        <v>104</v>
      </c>
      <c r="D101" s="77">
        <f t="shared" si="12"/>
        <v>4116480.7</v>
      </c>
      <c r="E101" s="77">
        <f t="shared" si="13"/>
        <v>683985.8</v>
      </c>
      <c r="F101" s="77">
        <v>683985.8</v>
      </c>
      <c r="G101" s="77"/>
      <c r="H101" s="77"/>
      <c r="I101" s="77"/>
      <c r="J101" s="77"/>
      <c r="K101" s="77">
        <v>1172.0999999999999</v>
      </c>
      <c r="L101" s="77">
        <v>3188912.33</v>
      </c>
      <c r="M101" s="77"/>
      <c r="N101" s="77"/>
      <c r="O101" s="77"/>
      <c r="P101" s="77"/>
      <c r="Q101" s="77">
        <v>81.8</v>
      </c>
      <c r="R101" s="77">
        <v>89895.95</v>
      </c>
      <c r="S101" s="77">
        <v>137.69999999999999</v>
      </c>
      <c r="T101" s="77">
        <v>153686.62</v>
      </c>
    </row>
    <row r="102" spans="1:20" s="18" customFormat="1" ht="17.100000000000001" customHeight="1" x14ac:dyDescent="0.2">
      <c r="A102" s="13">
        <v>85</v>
      </c>
      <c r="B102" s="13">
        <v>48</v>
      </c>
      <c r="C102" s="128" t="s">
        <v>452</v>
      </c>
      <c r="D102" s="77">
        <f t="shared" si="12"/>
        <v>1551852.5899999999</v>
      </c>
      <c r="E102" s="77">
        <f t="shared" si="13"/>
        <v>1551852.5899999999</v>
      </c>
      <c r="F102" s="77"/>
      <c r="G102" s="77"/>
      <c r="H102" s="77">
        <v>966852.76</v>
      </c>
      <c r="I102" s="77"/>
      <c r="J102" s="77">
        <v>584999.82999999996</v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1:20" s="18" customFormat="1" ht="17.100000000000001" customHeight="1" x14ac:dyDescent="0.2">
      <c r="A103" s="13">
        <v>86</v>
      </c>
      <c r="B103" s="74">
        <v>49</v>
      </c>
      <c r="C103" s="128" t="s">
        <v>453</v>
      </c>
      <c r="D103" s="77">
        <f t="shared" si="12"/>
        <v>1441787.76</v>
      </c>
      <c r="E103" s="77">
        <f t="shared" si="13"/>
        <v>0</v>
      </c>
      <c r="F103" s="77"/>
      <c r="G103" s="77"/>
      <c r="H103" s="77"/>
      <c r="I103" s="77"/>
      <c r="J103" s="77"/>
      <c r="K103" s="77">
        <v>530.70000000000005</v>
      </c>
      <c r="L103" s="77">
        <v>1441787.76</v>
      </c>
      <c r="M103" s="77"/>
      <c r="N103" s="77"/>
      <c r="O103" s="77"/>
      <c r="P103" s="77"/>
      <c r="Q103" s="77"/>
      <c r="R103" s="77"/>
      <c r="S103" s="77"/>
      <c r="T103" s="77"/>
    </row>
    <row r="104" spans="1:20" s="18" customFormat="1" ht="17.100000000000001" customHeight="1" x14ac:dyDescent="0.2">
      <c r="A104" s="13">
        <v>87</v>
      </c>
      <c r="B104" s="13">
        <v>50</v>
      </c>
      <c r="C104" s="128" t="s">
        <v>454</v>
      </c>
      <c r="D104" s="77">
        <f t="shared" si="12"/>
        <v>1116153</v>
      </c>
      <c r="E104" s="77">
        <f t="shared" si="13"/>
        <v>848142.56</v>
      </c>
      <c r="F104" s="77">
        <v>848142.56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>
        <v>158.30000000000001</v>
      </c>
      <c r="R104" s="77">
        <v>108383.8</v>
      </c>
      <c r="S104" s="77">
        <v>153.30000000000001</v>
      </c>
      <c r="T104" s="77">
        <v>159626.64000000001</v>
      </c>
    </row>
    <row r="105" spans="1:20" s="18" customFormat="1" ht="17.100000000000001" customHeight="1" x14ac:dyDescent="0.2">
      <c r="A105" s="13">
        <v>88</v>
      </c>
      <c r="B105" s="74">
        <v>51</v>
      </c>
      <c r="C105" s="128" t="s">
        <v>106</v>
      </c>
      <c r="D105" s="77">
        <f t="shared" si="12"/>
        <v>1244766.7699999998</v>
      </c>
      <c r="E105" s="77">
        <f t="shared" si="13"/>
        <v>103812.05</v>
      </c>
      <c r="F105" s="77">
        <v>103812.05</v>
      </c>
      <c r="G105" s="77"/>
      <c r="H105" s="77"/>
      <c r="I105" s="77"/>
      <c r="J105" s="77"/>
      <c r="K105" s="77">
        <v>387.5</v>
      </c>
      <c r="L105" s="77">
        <v>1005777.57</v>
      </c>
      <c r="M105" s="77"/>
      <c r="N105" s="77"/>
      <c r="O105" s="77"/>
      <c r="P105" s="77"/>
      <c r="Q105" s="77">
        <v>49</v>
      </c>
      <c r="R105" s="77">
        <v>60774.38</v>
      </c>
      <c r="S105" s="77">
        <v>56.8</v>
      </c>
      <c r="T105" s="77">
        <v>74402.77</v>
      </c>
    </row>
    <row r="106" spans="1:20" s="18" customFormat="1" ht="17.100000000000001" customHeight="1" x14ac:dyDescent="0.2">
      <c r="A106" s="13">
        <v>89</v>
      </c>
      <c r="B106" s="13">
        <v>52</v>
      </c>
      <c r="C106" s="128" t="s">
        <v>455</v>
      </c>
      <c r="D106" s="77">
        <f t="shared" si="12"/>
        <v>373372.4</v>
      </c>
      <c r="E106" s="77">
        <f t="shared" si="13"/>
        <v>373372.4</v>
      </c>
      <c r="F106" s="77">
        <v>373372.4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</row>
    <row r="107" spans="1:20" s="18" customFormat="1" ht="17.100000000000001" customHeight="1" x14ac:dyDescent="0.2">
      <c r="A107" s="13">
        <v>90</v>
      </c>
      <c r="B107" s="74">
        <v>53</v>
      </c>
      <c r="C107" s="128" t="s">
        <v>109</v>
      </c>
      <c r="D107" s="77">
        <f t="shared" si="12"/>
        <v>651681.89</v>
      </c>
      <c r="E107" s="77">
        <f t="shared" si="13"/>
        <v>422801.02</v>
      </c>
      <c r="F107" s="77">
        <v>422801.02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>
        <v>121.8</v>
      </c>
      <c r="R107" s="77">
        <v>102733.67</v>
      </c>
      <c r="S107" s="77">
        <v>130.6</v>
      </c>
      <c r="T107" s="77">
        <v>126147.2</v>
      </c>
    </row>
    <row r="108" spans="1:20" s="18" customFormat="1" ht="17.100000000000001" customHeight="1" x14ac:dyDescent="0.2">
      <c r="A108" s="13">
        <v>91</v>
      </c>
      <c r="B108" s="13">
        <v>54</v>
      </c>
      <c r="C108" s="128" t="s">
        <v>110</v>
      </c>
      <c r="D108" s="77">
        <f t="shared" si="12"/>
        <v>741943.6100000001</v>
      </c>
      <c r="E108" s="77">
        <f t="shared" si="13"/>
        <v>384812.93</v>
      </c>
      <c r="F108" s="77">
        <v>384812.93</v>
      </c>
      <c r="G108" s="77"/>
      <c r="H108" s="77"/>
      <c r="I108" s="77"/>
      <c r="J108" s="77"/>
      <c r="K108" s="77"/>
      <c r="L108" s="77"/>
      <c r="M108" s="77"/>
      <c r="N108" s="77"/>
      <c r="O108" s="77">
        <v>110</v>
      </c>
      <c r="P108" s="77">
        <v>138402.73000000001</v>
      </c>
      <c r="Q108" s="77">
        <v>91.6</v>
      </c>
      <c r="R108" s="77">
        <v>91594.18</v>
      </c>
      <c r="S108" s="77">
        <v>121</v>
      </c>
      <c r="T108" s="77">
        <v>127133.77</v>
      </c>
    </row>
    <row r="109" spans="1:20" s="18" customFormat="1" ht="17.100000000000001" customHeight="1" x14ac:dyDescent="0.2">
      <c r="A109" s="13">
        <v>92</v>
      </c>
      <c r="B109" s="74">
        <v>55</v>
      </c>
      <c r="C109" s="128" t="s">
        <v>52</v>
      </c>
      <c r="D109" s="77">
        <f t="shared" si="12"/>
        <v>550057.22</v>
      </c>
      <c r="E109" s="77">
        <f t="shared" si="13"/>
        <v>550057.22</v>
      </c>
      <c r="F109" s="77">
        <v>550057.22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</row>
    <row r="110" spans="1:20" s="18" customFormat="1" ht="17.100000000000001" customHeight="1" x14ac:dyDescent="0.2">
      <c r="A110" s="13">
        <v>93</v>
      </c>
      <c r="B110" s="13">
        <v>56</v>
      </c>
      <c r="C110" s="128" t="s">
        <v>22</v>
      </c>
      <c r="D110" s="77">
        <f t="shared" si="12"/>
        <v>545914.62</v>
      </c>
      <c r="E110" s="77">
        <f t="shared" si="13"/>
        <v>545914.62</v>
      </c>
      <c r="F110" s="77">
        <v>545914.62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</row>
    <row r="111" spans="1:20" s="18" customFormat="1" ht="17.100000000000001" customHeight="1" x14ac:dyDescent="0.2">
      <c r="A111" s="13">
        <v>94</v>
      </c>
      <c r="B111" s="74">
        <v>57</v>
      </c>
      <c r="C111" s="128" t="s">
        <v>23</v>
      </c>
      <c r="D111" s="77">
        <f t="shared" si="12"/>
        <v>577257.84</v>
      </c>
      <c r="E111" s="77">
        <f t="shared" si="13"/>
        <v>577257.84</v>
      </c>
      <c r="F111" s="77">
        <v>577257.84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</row>
    <row r="112" spans="1:20" s="18" customFormat="1" ht="17.100000000000001" customHeight="1" x14ac:dyDescent="0.2">
      <c r="A112" s="13">
        <v>95</v>
      </c>
      <c r="B112" s="13">
        <v>58</v>
      </c>
      <c r="C112" s="128" t="s">
        <v>456</v>
      </c>
      <c r="D112" s="77">
        <f t="shared" si="12"/>
        <v>655840.65</v>
      </c>
      <c r="E112" s="77">
        <f t="shared" si="13"/>
        <v>655840.65</v>
      </c>
      <c r="F112" s="77">
        <v>655840.65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</row>
    <row r="113" spans="1:20" s="18" customFormat="1" ht="17.100000000000001" customHeight="1" x14ac:dyDescent="0.2">
      <c r="A113" s="13">
        <v>96</v>
      </c>
      <c r="B113" s="74">
        <v>59</v>
      </c>
      <c r="C113" s="128" t="s">
        <v>457</v>
      </c>
      <c r="D113" s="77">
        <f t="shared" si="12"/>
        <v>1080835.81</v>
      </c>
      <c r="E113" s="77">
        <f t="shared" si="13"/>
        <v>872672.78</v>
      </c>
      <c r="F113" s="77">
        <v>228049.81</v>
      </c>
      <c r="G113" s="77">
        <v>134559.54</v>
      </c>
      <c r="H113" s="77">
        <v>422533.01</v>
      </c>
      <c r="I113" s="77"/>
      <c r="J113" s="77">
        <v>87530.42</v>
      </c>
      <c r="K113" s="77"/>
      <c r="L113" s="77"/>
      <c r="M113" s="77"/>
      <c r="N113" s="77"/>
      <c r="O113" s="77"/>
      <c r="P113" s="77"/>
      <c r="Q113" s="77">
        <v>75.790000000000006</v>
      </c>
      <c r="R113" s="77">
        <v>93909.25</v>
      </c>
      <c r="S113" s="77">
        <v>71.25</v>
      </c>
      <c r="T113" s="77">
        <v>114253.78</v>
      </c>
    </row>
    <row r="114" spans="1:20" s="18" customFormat="1" ht="17.100000000000001" customHeight="1" x14ac:dyDescent="0.2">
      <c r="A114" s="13">
        <v>97</v>
      </c>
      <c r="B114" s="13">
        <v>60</v>
      </c>
      <c r="C114" s="128" t="s">
        <v>112</v>
      </c>
      <c r="D114" s="77">
        <f t="shared" si="12"/>
        <v>469588.64</v>
      </c>
      <c r="E114" s="77">
        <f t="shared" si="13"/>
        <v>309812.43</v>
      </c>
      <c r="F114" s="77">
        <v>309812.43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>
        <v>114.3</v>
      </c>
      <c r="R114" s="77">
        <v>89007.09</v>
      </c>
      <c r="S114" s="77">
        <v>55.5</v>
      </c>
      <c r="T114" s="77">
        <v>70769.119999999995</v>
      </c>
    </row>
    <row r="115" spans="1:20" s="18" customFormat="1" ht="17.100000000000001" customHeight="1" x14ac:dyDescent="0.2">
      <c r="A115" s="13">
        <v>98</v>
      </c>
      <c r="B115" s="74">
        <v>61</v>
      </c>
      <c r="C115" s="128" t="s">
        <v>113</v>
      </c>
      <c r="D115" s="77">
        <f t="shared" si="12"/>
        <v>363506.24</v>
      </c>
      <c r="E115" s="77">
        <f t="shared" si="13"/>
        <v>363506.24</v>
      </c>
      <c r="F115" s="77">
        <v>363506.24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s="18" customFormat="1" ht="17.100000000000001" customHeight="1" x14ac:dyDescent="0.2">
      <c r="A116" s="13">
        <v>99</v>
      </c>
      <c r="B116" s="13">
        <v>62</v>
      </c>
      <c r="C116" s="128" t="s">
        <v>458</v>
      </c>
      <c r="D116" s="77">
        <f t="shared" si="12"/>
        <v>8868979.6699999999</v>
      </c>
      <c r="E116" s="77">
        <f t="shared" si="13"/>
        <v>3166647.6100000003</v>
      </c>
      <c r="F116" s="77">
        <v>1021864.8</v>
      </c>
      <c r="G116" s="77"/>
      <c r="H116" s="77">
        <v>2144782.81</v>
      </c>
      <c r="I116" s="77"/>
      <c r="J116" s="77"/>
      <c r="K116" s="77">
        <v>1695.58</v>
      </c>
      <c r="L116" s="77">
        <v>5702332.0599999996</v>
      </c>
      <c r="M116" s="77"/>
      <c r="N116" s="77"/>
      <c r="O116" s="77"/>
      <c r="P116" s="77"/>
      <c r="Q116" s="77"/>
      <c r="R116" s="77"/>
      <c r="S116" s="77"/>
      <c r="T116" s="77"/>
    </row>
    <row r="117" spans="1:20" s="18" customFormat="1" ht="17.100000000000001" customHeight="1" x14ac:dyDescent="0.2">
      <c r="A117" s="13">
        <v>100</v>
      </c>
      <c r="B117" s="74">
        <v>63</v>
      </c>
      <c r="C117" s="128" t="s">
        <v>459</v>
      </c>
      <c r="D117" s="77">
        <f t="shared" si="12"/>
        <v>1590187.95</v>
      </c>
      <c r="E117" s="77">
        <f t="shared" si="13"/>
        <v>356661.49</v>
      </c>
      <c r="F117" s="77">
        <v>117159.45</v>
      </c>
      <c r="G117" s="77"/>
      <c r="H117" s="77">
        <v>239502.04</v>
      </c>
      <c r="I117" s="77"/>
      <c r="J117" s="77"/>
      <c r="K117" s="77">
        <v>510.62</v>
      </c>
      <c r="L117" s="77">
        <v>1025231.98</v>
      </c>
      <c r="M117" s="77"/>
      <c r="N117" s="77"/>
      <c r="O117" s="77"/>
      <c r="P117" s="77"/>
      <c r="Q117" s="77">
        <v>57.64</v>
      </c>
      <c r="R117" s="77">
        <v>72700.259999999995</v>
      </c>
      <c r="S117" s="77">
        <v>83.48</v>
      </c>
      <c r="T117" s="77">
        <v>135594.22</v>
      </c>
    </row>
    <row r="118" spans="1:20" s="18" customFormat="1" ht="17.100000000000001" customHeight="1" x14ac:dyDescent="0.2">
      <c r="A118" s="13">
        <v>101</v>
      </c>
      <c r="B118" s="13">
        <v>64</v>
      </c>
      <c r="C118" s="128" t="s">
        <v>460</v>
      </c>
      <c r="D118" s="77">
        <f t="shared" si="12"/>
        <v>196760.41</v>
      </c>
      <c r="E118" s="77">
        <f t="shared" si="13"/>
        <v>196760.41</v>
      </c>
      <c r="F118" s="77">
        <v>196760.41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</row>
    <row r="119" spans="1:20" s="18" customFormat="1" ht="17.100000000000001" customHeight="1" x14ac:dyDescent="0.2">
      <c r="A119" s="13">
        <v>102</v>
      </c>
      <c r="B119" s="74">
        <v>65</v>
      </c>
      <c r="C119" s="128" t="s">
        <v>53</v>
      </c>
      <c r="D119" s="77">
        <f t="shared" ref="D119:D131" si="14">E119+L119+N119+P119+R119+T119</f>
        <v>373592.17</v>
      </c>
      <c r="E119" s="77">
        <f t="shared" si="13"/>
        <v>373592.17</v>
      </c>
      <c r="F119" s="77">
        <v>373592.17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</row>
    <row r="120" spans="1:20" s="18" customFormat="1" ht="17.100000000000001" customHeight="1" x14ac:dyDescent="0.2">
      <c r="A120" s="13">
        <v>103</v>
      </c>
      <c r="B120" s="13">
        <v>66</v>
      </c>
      <c r="C120" s="128" t="s">
        <v>461</v>
      </c>
      <c r="D120" s="77">
        <f t="shared" si="14"/>
        <v>1201871.0799999998</v>
      </c>
      <c r="E120" s="77">
        <f t="shared" si="13"/>
        <v>998311.28</v>
      </c>
      <c r="F120" s="77">
        <v>332156.99</v>
      </c>
      <c r="G120" s="77">
        <v>330972.74</v>
      </c>
      <c r="H120" s="77">
        <v>335181.55</v>
      </c>
      <c r="I120" s="77"/>
      <c r="J120" s="77"/>
      <c r="K120" s="77"/>
      <c r="L120" s="77"/>
      <c r="M120" s="77"/>
      <c r="N120" s="77"/>
      <c r="O120" s="77">
        <v>190.95</v>
      </c>
      <c r="P120" s="77">
        <v>60697.16</v>
      </c>
      <c r="Q120" s="77">
        <v>58.48</v>
      </c>
      <c r="R120" s="77">
        <v>73497.149999999994</v>
      </c>
      <c r="S120" s="77">
        <v>41.41</v>
      </c>
      <c r="T120" s="77">
        <v>69365.490000000005</v>
      </c>
    </row>
    <row r="121" spans="1:20" s="18" customFormat="1" ht="17.100000000000001" customHeight="1" x14ac:dyDescent="0.2">
      <c r="A121" s="13">
        <v>104</v>
      </c>
      <c r="B121" s="74">
        <v>67</v>
      </c>
      <c r="C121" s="128" t="s">
        <v>462</v>
      </c>
      <c r="D121" s="77">
        <f t="shared" si="14"/>
        <v>393902.16</v>
      </c>
      <c r="E121" s="77">
        <f t="shared" si="13"/>
        <v>393902.16</v>
      </c>
      <c r="F121" s="77">
        <v>393902.16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 s="18" customFormat="1" ht="17.100000000000001" customHeight="1" x14ac:dyDescent="0.2">
      <c r="A122" s="13">
        <v>105</v>
      </c>
      <c r="B122" s="13">
        <v>68</v>
      </c>
      <c r="C122" s="128" t="s">
        <v>463</v>
      </c>
      <c r="D122" s="77">
        <f t="shared" si="14"/>
        <v>530858.98</v>
      </c>
      <c r="E122" s="77">
        <f t="shared" si="13"/>
        <v>530858.98</v>
      </c>
      <c r="F122" s="77">
        <v>530858.98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1:20" s="18" customFormat="1" ht="17.100000000000001" customHeight="1" x14ac:dyDescent="0.2">
      <c r="A123" s="13">
        <v>106</v>
      </c>
      <c r="B123" s="74">
        <v>69</v>
      </c>
      <c r="C123" s="128" t="s">
        <v>464</v>
      </c>
      <c r="D123" s="77">
        <f t="shared" si="14"/>
        <v>598701.26</v>
      </c>
      <c r="E123" s="77">
        <f t="shared" si="13"/>
        <v>598701.26</v>
      </c>
      <c r="F123" s="77">
        <v>598701.26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s="18" customFormat="1" ht="17.100000000000001" customHeight="1" x14ac:dyDescent="0.2">
      <c r="A124" s="13">
        <v>107</v>
      </c>
      <c r="B124" s="13">
        <v>70</v>
      </c>
      <c r="C124" s="128" t="s">
        <v>465</v>
      </c>
      <c r="D124" s="77">
        <f t="shared" si="14"/>
        <v>3323821.06</v>
      </c>
      <c r="E124" s="77">
        <f t="shared" si="13"/>
        <v>393263.42</v>
      </c>
      <c r="F124" s="77">
        <v>393263.42</v>
      </c>
      <c r="G124" s="77"/>
      <c r="H124" s="77"/>
      <c r="I124" s="77"/>
      <c r="J124" s="77"/>
      <c r="K124" s="77">
        <v>1000.2</v>
      </c>
      <c r="L124" s="77">
        <v>2930557.64</v>
      </c>
      <c r="M124" s="77"/>
      <c r="N124" s="77"/>
      <c r="O124" s="77"/>
      <c r="P124" s="77"/>
      <c r="Q124" s="77"/>
      <c r="R124" s="77"/>
      <c r="S124" s="77"/>
      <c r="T124" s="77"/>
    </row>
    <row r="125" spans="1:20" s="18" customFormat="1" ht="17.100000000000001" customHeight="1" x14ac:dyDescent="0.2">
      <c r="A125" s="13">
        <v>108</v>
      </c>
      <c r="B125" s="74">
        <v>71</v>
      </c>
      <c r="C125" s="128" t="s">
        <v>466</v>
      </c>
      <c r="D125" s="77">
        <f t="shared" si="14"/>
        <v>1241207.8499999999</v>
      </c>
      <c r="E125" s="77">
        <f t="shared" si="13"/>
        <v>1073601.7</v>
      </c>
      <c r="F125" s="77">
        <v>461588.21</v>
      </c>
      <c r="G125" s="77">
        <v>329483.15000000002</v>
      </c>
      <c r="H125" s="77">
        <v>255787.96</v>
      </c>
      <c r="I125" s="77"/>
      <c r="J125" s="77">
        <v>26742.38</v>
      </c>
      <c r="K125" s="77"/>
      <c r="L125" s="77"/>
      <c r="M125" s="77"/>
      <c r="N125" s="77"/>
      <c r="O125" s="77">
        <v>156.30000000000001</v>
      </c>
      <c r="P125" s="77">
        <v>167606.15</v>
      </c>
      <c r="Q125" s="77"/>
      <c r="R125" s="77"/>
      <c r="S125" s="77"/>
      <c r="T125" s="77"/>
    </row>
    <row r="126" spans="1:20" s="18" customFormat="1" ht="17.100000000000001" customHeight="1" x14ac:dyDescent="0.2">
      <c r="A126" s="13">
        <v>109</v>
      </c>
      <c r="B126" s="13">
        <v>72</v>
      </c>
      <c r="C126" s="128" t="s">
        <v>467</v>
      </c>
      <c r="D126" s="77">
        <f t="shared" si="14"/>
        <v>1766466.29</v>
      </c>
      <c r="E126" s="77">
        <f t="shared" si="13"/>
        <v>1600867.5</v>
      </c>
      <c r="F126" s="77">
        <v>516593.67</v>
      </c>
      <c r="G126" s="77"/>
      <c r="H126" s="77">
        <v>1084273.83</v>
      </c>
      <c r="I126" s="77"/>
      <c r="J126" s="77"/>
      <c r="K126" s="77"/>
      <c r="L126" s="77"/>
      <c r="M126" s="77"/>
      <c r="N126" s="77"/>
      <c r="O126" s="77"/>
      <c r="P126" s="77"/>
      <c r="Q126" s="77">
        <v>50.1</v>
      </c>
      <c r="R126" s="77">
        <v>41992.03</v>
      </c>
      <c r="S126" s="77">
        <v>114.2</v>
      </c>
      <c r="T126" s="77">
        <v>123606.76</v>
      </c>
    </row>
    <row r="127" spans="1:20" s="18" customFormat="1" ht="17.100000000000001" customHeight="1" x14ac:dyDescent="0.2">
      <c r="A127" s="13">
        <v>110</v>
      </c>
      <c r="B127" s="74">
        <v>73</v>
      </c>
      <c r="C127" s="128" t="s">
        <v>54</v>
      </c>
      <c r="D127" s="77">
        <f t="shared" si="14"/>
        <v>384029.24</v>
      </c>
      <c r="E127" s="77">
        <f t="shared" si="13"/>
        <v>384029.24</v>
      </c>
      <c r="F127" s="77">
        <v>384029.24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s="18" customFormat="1" ht="17.100000000000001" customHeight="1" x14ac:dyDescent="0.2">
      <c r="A128" s="13">
        <v>111</v>
      </c>
      <c r="B128" s="13">
        <v>74</v>
      </c>
      <c r="C128" s="128" t="s">
        <v>468</v>
      </c>
      <c r="D128" s="77">
        <f t="shared" si="14"/>
        <v>3208793.62</v>
      </c>
      <c r="E128" s="77">
        <f t="shared" si="13"/>
        <v>668928.28999999992</v>
      </c>
      <c r="F128" s="77">
        <v>668928.28999999992</v>
      </c>
      <c r="G128" s="77"/>
      <c r="H128" s="77"/>
      <c r="I128" s="77"/>
      <c r="J128" s="77"/>
      <c r="K128" s="77">
        <v>933.4</v>
      </c>
      <c r="L128" s="77">
        <v>2539865.33</v>
      </c>
      <c r="M128" s="77"/>
      <c r="N128" s="77"/>
      <c r="O128" s="77"/>
      <c r="P128" s="77"/>
      <c r="Q128" s="77"/>
      <c r="R128" s="77"/>
      <c r="S128" s="77"/>
      <c r="T128" s="77"/>
    </row>
    <row r="129" spans="1:20" s="142" customFormat="1" ht="17.100000000000001" customHeight="1" x14ac:dyDescent="0.2">
      <c r="A129" s="13">
        <v>112</v>
      </c>
      <c r="B129" s="74">
        <v>75</v>
      </c>
      <c r="C129" s="128" t="s">
        <v>240</v>
      </c>
      <c r="D129" s="77">
        <f>E129+L129+N129+P129+R129+T129</f>
        <v>165853.69</v>
      </c>
      <c r="E129" s="77">
        <f t="shared" si="13"/>
        <v>0</v>
      </c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>
        <v>92.92</v>
      </c>
      <c r="R129" s="77">
        <v>115478.45</v>
      </c>
      <c r="S129" s="77">
        <v>27</v>
      </c>
      <c r="T129" s="77">
        <v>50375.24</v>
      </c>
    </row>
    <row r="130" spans="1:20" s="18" customFormat="1" ht="17.100000000000001" customHeight="1" x14ac:dyDescent="0.2">
      <c r="A130" s="13">
        <v>113</v>
      </c>
      <c r="B130" s="13">
        <v>76</v>
      </c>
      <c r="C130" s="128" t="s">
        <v>469</v>
      </c>
      <c r="D130" s="77">
        <f t="shared" si="14"/>
        <v>959438.47000000009</v>
      </c>
      <c r="E130" s="77">
        <f t="shared" si="13"/>
        <v>959438.47000000009</v>
      </c>
      <c r="F130" s="77">
        <v>676488.20000000007</v>
      </c>
      <c r="G130" s="77"/>
      <c r="H130" s="77"/>
      <c r="I130" s="77"/>
      <c r="J130" s="77">
        <v>282950.27</v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1:20" s="142" customFormat="1" ht="17.100000000000001" customHeight="1" x14ac:dyDescent="0.2">
      <c r="A131" s="13">
        <v>114</v>
      </c>
      <c r="B131" s="74">
        <v>77</v>
      </c>
      <c r="C131" s="128" t="s">
        <v>249</v>
      </c>
      <c r="D131" s="77">
        <f t="shared" si="14"/>
        <v>286465.90000000002</v>
      </c>
      <c r="E131" s="77">
        <f t="shared" ref="E131" si="15">F131+G131+H131+I131+J131</f>
        <v>286465.90000000002</v>
      </c>
      <c r="F131" s="77"/>
      <c r="G131" s="77">
        <v>286465.90000000002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s="18" customFormat="1" ht="29.25" customHeight="1" x14ac:dyDescent="0.2">
      <c r="A132" s="13"/>
      <c r="B132" s="134"/>
      <c r="C132" s="135" t="s">
        <v>64</v>
      </c>
      <c r="D132" s="136">
        <f t="shared" ref="D132:T132" si="16">SUM(D133:D143)</f>
        <v>2946911.9200000009</v>
      </c>
      <c r="E132" s="136">
        <f t="shared" si="16"/>
        <v>301324.06</v>
      </c>
      <c r="F132" s="136">
        <f t="shared" si="16"/>
        <v>144866.04</v>
      </c>
      <c r="G132" s="136">
        <f t="shared" si="16"/>
        <v>156458.01999999999</v>
      </c>
      <c r="H132" s="136">
        <f t="shared" si="16"/>
        <v>0</v>
      </c>
      <c r="I132" s="136">
        <f t="shared" si="16"/>
        <v>0</v>
      </c>
      <c r="J132" s="136">
        <f t="shared" si="16"/>
        <v>0</v>
      </c>
      <c r="K132" s="136">
        <f t="shared" si="16"/>
        <v>517.35</v>
      </c>
      <c r="L132" s="136">
        <f t="shared" si="16"/>
        <v>1076990.83</v>
      </c>
      <c r="M132" s="136">
        <f t="shared" si="16"/>
        <v>0</v>
      </c>
      <c r="N132" s="136">
        <f t="shared" si="16"/>
        <v>0</v>
      </c>
      <c r="O132" s="136">
        <f t="shared" si="16"/>
        <v>0</v>
      </c>
      <c r="P132" s="136">
        <f t="shared" si="16"/>
        <v>0</v>
      </c>
      <c r="Q132" s="136">
        <f t="shared" si="16"/>
        <v>433.13</v>
      </c>
      <c r="R132" s="136">
        <f t="shared" si="16"/>
        <v>437557.62</v>
      </c>
      <c r="S132" s="136">
        <f t="shared" si="16"/>
        <v>618.20999999999992</v>
      </c>
      <c r="T132" s="136">
        <f t="shared" si="16"/>
        <v>1131039.4099999999</v>
      </c>
    </row>
    <row r="133" spans="1:20" s="18" customFormat="1" ht="17.100000000000001" customHeight="1" x14ac:dyDescent="0.2">
      <c r="A133" s="13">
        <v>115</v>
      </c>
      <c r="B133" s="143">
        <v>1</v>
      </c>
      <c r="C133" s="128" t="s">
        <v>470</v>
      </c>
      <c r="D133" s="77">
        <f t="shared" ref="D133:D143" si="17">E133+L133+N133+P133+R133+T133</f>
        <v>1212324.0900000001</v>
      </c>
      <c r="E133" s="77">
        <f>F133+G133+H133+I133+J133</f>
        <v>35369.86</v>
      </c>
      <c r="F133" s="77"/>
      <c r="G133" s="77">
        <v>35369.86</v>
      </c>
      <c r="H133" s="77"/>
      <c r="I133" s="77"/>
      <c r="J133" s="77"/>
      <c r="K133" s="138">
        <v>517.35</v>
      </c>
      <c r="L133" s="77">
        <v>1076990.83</v>
      </c>
      <c r="M133" s="77"/>
      <c r="N133" s="77"/>
      <c r="O133" s="77"/>
      <c r="P133" s="77"/>
      <c r="Q133" s="77">
        <v>123.08</v>
      </c>
      <c r="R133" s="77">
        <v>99963.4</v>
      </c>
      <c r="S133" s="77"/>
      <c r="T133" s="77"/>
    </row>
    <row r="134" spans="1:20" s="18" customFormat="1" ht="17.100000000000001" customHeight="1" x14ac:dyDescent="0.2">
      <c r="A134" s="13">
        <v>116</v>
      </c>
      <c r="B134" s="13">
        <v>2</v>
      </c>
      <c r="C134" s="128" t="s">
        <v>471</v>
      </c>
      <c r="D134" s="77">
        <f t="shared" si="17"/>
        <v>157469.1</v>
      </c>
      <c r="E134" s="77">
        <f t="shared" ref="E134:E143" si="18">F134+G134+H134+I134+J134</f>
        <v>0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>
        <v>86.07</v>
      </c>
      <c r="T134" s="77">
        <v>157469.1</v>
      </c>
    </row>
    <row r="135" spans="1:20" s="18" customFormat="1" ht="17.100000000000001" customHeight="1" x14ac:dyDescent="0.2">
      <c r="A135" s="13">
        <v>117</v>
      </c>
      <c r="B135" s="143">
        <v>3</v>
      </c>
      <c r="C135" s="128" t="s">
        <v>472</v>
      </c>
      <c r="D135" s="77">
        <f t="shared" si="17"/>
        <v>159207.31</v>
      </c>
      <c r="E135" s="77">
        <f t="shared" si="18"/>
        <v>0</v>
      </c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>
        <v>87.02</v>
      </c>
      <c r="T135" s="77">
        <v>159207.31</v>
      </c>
    </row>
    <row r="136" spans="1:20" s="18" customFormat="1" ht="17.100000000000001" customHeight="1" x14ac:dyDescent="0.2">
      <c r="A136" s="13">
        <v>118</v>
      </c>
      <c r="B136" s="13">
        <v>4</v>
      </c>
      <c r="C136" s="128" t="s">
        <v>58</v>
      </c>
      <c r="D136" s="77">
        <f t="shared" si="17"/>
        <v>242424.01</v>
      </c>
      <c r="E136" s="77">
        <f>F136+G136+H136+I136+J136</f>
        <v>0</v>
      </c>
      <c r="F136" s="77"/>
      <c r="G136" s="77"/>
      <c r="H136" s="77"/>
      <c r="I136" s="77"/>
      <c r="J136" s="77"/>
      <c r="K136" s="138"/>
      <c r="L136" s="77"/>
      <c r="M136" s="77"/>
      <c r="N136" s="77"/>
      <c r="O136" s="77"/>
      <c r="P136" s="77"/>
      <c r="Q136" s="77">
        <v>72.430000000000007</v>
      </c>
      <c r="R136" s="77">
        <v>83545.960000000006</v>
      </c>
      <c r="S136" s="77">
        <v>86.84</v>
      </c>
      <c r="T136" s="77">
        <v>158878.04999999999</v>
      </c>
    </row>
    <row r="137" spans="1:20" s="142" customFormat="1" ht="17.100000000000001" customHeight="1" x14ac:dyDescent="0.2">
      <c r="A137" s="13">
        <v>119</v>
      </c>
      <c r="B137" s="143">
        <v>5</v>
      </c>
      <c r="C137" s="128" t="s">
        <v>473</v>
      </c>
      <c r="D137" s="77">
        <f t="shared" si="17"/>
        <v>198855.87</v>
      </c>
      <c r="E137" s="77">
        <f t="shared" ref="E137" si="19">F137+G137+H137+I137+J137</f>
        <v>0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>
        <v>108.69</v>
      </c>
      <c r="T137" s="77">
        <v>198855.87</v>
      </c>
    </row>
    <row r="138" spans="1:20" s="18" customFormat="1" ht="17.100000000000001" customHeight="1" x14ac:dyDescent="0.2">
      <c r="A138" s="13">
        <v>120</v>
      </c>
      <c r="B138" s="13">
        <v>6</v>
      </c>
      <c r="C138" s="128" t="s">
        <v>474</v>
      </c>
      <c r="D138" s="77">
        <f t="shared" si="17"/>
        <v>159764.82999999999</v>
      </c>
      <c r="E138" s="77">
        <f t="shared" si="18"/>
        <v>0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>
        <v>87.33</v>
      </c>
      <c r="T138" s="77">
        <v>159764.82999999999</v>
      </c>
    </row>
    <row r="139" spans="1:20" s="18" customFormat="1" ht="17.100000000000001" customHeight="1" x14ac:dyDescent="0.2">
      <c r="A139" s="13">
        <v>121</v>
      </c>
      <c r="B139" s="143">
        <v>7</v>
      </c>
      <c r="C139" s="128" t="s">
        <v>475</v>
      </c>
      <c r="D139" s="77">
        <f t="shared" si="17"/>
        <v>145062.64000000001</v>
      </c>
      <c r="E139" s="77">
        <f t="shared" si="18"/>
        <v>49259.360000000001</v>
      </c>
      <c r="F139" s="77"/>
      <c r="G139" s="77">
        <v>49259.360000000001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>
        <v>92.09</v>
      </c>
      <c r="R139" s="77">
        <v>95803.28</v>
      </c>
      <c r="S139" s="77"/>
      <c r="T139" s="77"/>
    </row>
    <row r="140" spans="1:20" s="142" customFormat="1" ht="17.100000000000001" customHeight="1" x14ac:dyDescent="0.2">
      <c r="A140" s="13">
        <v>122</v>
      </c>
      <c r="B140" s="13">
        <v>8</v>
      </c>
      <c r="C140" s="128" t="s">
        <v>255</v>
      </c>
      <c r="D140" s="77">
        <f t="shared" si="17"/>
        <v>174849.99</v>
      </c>
      <c r="E140" s="77">
        <f t="shared" si="18"/>
        <v>0</v>
      </c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>
        <v>63.25</v>
      </c>
      <c r="R140" s="77">
        <v>63613.64</v>
      </c>
      <c r="S140" s="77">
        <v>60.8</v>
      </c>
      <c r="T140" s="77">
        <v>111236.35</v>
      </c>
    </row>
    <row r="141" spans="1:20" s="142" customFormat="1" ht="17.100000000000001" customHeight="1" x14ac:dyDescent="0.2">
      <c r="A141" s="13">
        <v>123</v>
      </c>
      <c r="B141" s="143">
        <v>9</v>
      </c>
      <c r="C141" s="128" t="s">
        <v>256</v>
      </c>
      <c r="D141" s="77">
        <f t="shared" si="17"/>
        <v>280259.24</v>
      </c>
      <c r="E141" s="77">
        <f t="shared" si="18"/>
        <v>0</v>
      </c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>
        <v>82.28</v>
      </c>
      <c r="R141" s="77">
        <v>94631.34</v>
      </c>
      <c r="S141" s="77">
        <v>101.46</v>
      </c>
      <c r="T141" s="77">
        <v>185627.9</v>
      </c>
    </row>
    <row r="142" spans="1:20" s="18" customFormat="1" ht="17.100000000000001" customHeight="1" x14ac:dyDescent="0.2">
      <c r="A142" s="13">
        <v>124</v>
      </c>
      <c r="B142" s="13">
        <v>10</v>
      </c>
      <c r="C142" s="128" t="s">
        <v>476</v>
      </c>
      <c r="D142" s="77">
        <f t="shared" si="17"/>
        <v>199939.5</v>
      </c>
      <c r="E142" s="77">
        <f t="shared" si="18"/>
        <v>199939.5</v>
      </c>
      <c r="F142" s="77">
        <v>144866.04</v>
      </c>
      <c r="G142" s="77">
        <v>55073.46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</row>
    <row r="143" spans="1:20" s="18" customFormat="1" ht="17.100000000000001" customHeight="1" x14ac:dyDescent="0.2">
      <c r="A143" s="13">
        <v>125</v>
      </c>
      <c r="B143" s="143">
        <v>11</v>
      </c>
      <c r="C143" s="128" t="s">
        <v>477</v>
      </c>
      <c r="D143" s="77">
        <f t="shared" si="17"/>
        <v>16755.34</v>
      </c>
      <c r="E143" s="77">
        <f t="shared" si="18"/>
        <v>16755.34</v>
      </c>
      <c r="F143" s="77"/>
      <c r="G143" s="77">
        <v>16755.34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</row>
    <row r="144" spans="1:20" s="18" customFormat="1" ht="29.25" customHeight="1" x14ac:dyDescent="0.2">
      <c r="A144" s="13"/>
      <c r="B144" s="129"/>
      <c r="C144" s="144" t="s">
        <v>121</v>
      </c>
      <c r="D144" s="136">
        <f>SUM(D145:D146)</f>
        <v>448343.22</v>
      </c>
      <c r="E144" s="136">
        <f t="shared" ref="E144:T144" si="20">SUM(E145:E146)</f>
        <v>448343.22</v>
      </c>
      <c r="F144" s="136">
        <f t="shared" si="20"/>
        <v>232917.49</v>
      </c>
      <c r="G144" s="136">
        <f t="shared" si="20"/>
        <v>215425.73</v>
      </c>
      <c r="H144" s="136">
        <f t="shared" si="20"/>
        <v>0</v>
      </c>
      <c r="I144" s="136">
        <f t="shared" si="20"/>
        <v>0</v>
      </c>
      <c r="J144" s="136">
        <f t="shared" si="20"/>
        <v>0</v>
      </c>
      <c r="K144" s="136">
        <f t="shared" si="20"/>
        <v>0</v>
      </c>
      <c r="L144" s="136">
        <f t="shared" si="20"/>
        <v>0</v>
      </c>
      <c r="M144" s="136">
        <f t="shared" si="20"/>
        <v>0</v>
      </c>
      <c r="N144" s="136">
        <f t="shared" si="20"/>
        <v>0</v>
      </c>
      <c r="O144" s="136">
        <f t="shared" si="20"/>
        <v>0</v>
      </c>
      <c r="P144" s="136">
        <f t="shared" si="20"/>
        <v>0</v>
      </c>
      <c r="Q144" s="136">
        <f t="shared" si="20"/>
        <v>0</v>
      </c>
      <c r="R144" s="136">
        <f t="shared" si="20"/>
        <v>0</v>
      </c>
      <c r="S144" s="136">
        <f t="shared" si="20"/>
        <v>0</v>
      </c>
      <c r="T144" s="136">
        <f t="shared" si="20"/>
        <v>0</v>
      </c>
    </row>
    <row r="145" spans="1:20" s="18" customFormat="1" ht="17.100000000000001" customHeight="1" x14ac:dyDescent="0.2">
      <c r="A145" s="13">
        <v>126</v>
      </c>
      <c r="B145" s="13">
        <v>1</v>
      </c>
      <c r="C145" s="128" t="s">
        <v>478</v>
      </c>
      <c r="D145" s="77">
        <f>E145+L145+N145+P145+R145+T145</f>
        <v>374098.35</v>
      </c>
      <c r="E145" s="77">
        <f t="shared" ref="E145:E146" si="21">F145+G145+H145+I145+J145</f>
        <v>374098.35</v>
      </c>
      <c r="F145" s="77">
        <v>158672.62</v>
      </c>
      <c r="G145" s="77">
        <v>215425.73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</row>
    <row r="146" spans="1:20" s="142" customFormat="1" ht="17.100000000000001" customHeight="1" x14ac:dyDescent="0.2">
      <c r="A146" s="13">
        <v>127</v>
      </c>
      <c r="B146" s="13">
        <v>2</v>
      </c>
      <c r="C146" s="128" t="s">
        <v>122</v>
      </c>
      <c r="D146" s="77">
        <f>E146+L146+N146+P146+R146+T146</f>
        <v>74244.87</v>
      </c>
      <c r="E146" s="77">
        <f t="shared" si="21"/>
        <v>74244.87</v>
      </c>
      <c r="F146" s="77">
        <v>74244.87</v>
      </c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</row>
    <row r="147" spans="1:20" s="18" customFormat="1" ht="29.25" customHeight="1" x14ac:dyDescent="0.2">
      <c r="A147" s="13"/>
      <c r="B147" s="134"/>
      <c r="C147" s="135" t="s">
        <v>66</v>
      </c>
      <c r="D147" s="136">
        <f t="shared" ref="D147:T147" si="22">SUM(D148:D152)</f>
        <v>10876879.609999999</v>
      </c>
      <c r="E147" s="136">
        <f t="shared" si="22"/>
        <v>7810602.7700000005</v>
      </c>
      <c r="F147" s="136">
        <f t="shared" si="22"/>
        <v>2204547.83</v>
      </c>
      <c r="G147" s="136">
        <f t="shared" si="22"/>
        <v>2702595.84</v>
      </c>
      <c r="H147" s="136">
        <f t="shared" si="22"/>
        <v>2903459.1</v>
      </c>
      <c r="I147" s="136">
        <f t="shared" si="22"/>
        <v>0</v>
      </c>
      <c r="J147" s="136">
        <f t="shared" si="22"/>
        <v>0</v>
      </c>
      <c r="K147" s="136">
        <f t="shared" si="22"/>
        <v>670.17</v>
      </c>
      <c r="L147" s="136">
        <f t="shared" si="22"/>
        <v>1800562.57</v>
      </c>
      <c r="M147" s="136">
        <f t="shared" si="22"/>
        <v>0</v>
      </c>
      <c r="N147" s="136">
        <f t="shared" si="22"/>
        <v>0</v>
      </c>
      <c r="O147" s="136">
        <f t="shared" si="22"/>
        <v>0</v>
      </c>
      <c r="P147" s="136">
        <f t="shared" si="22"/>
        <v>0</v>
      </c>
      <c r="Q147" s="136">
        <f t="shared" si="22"/>
        <v>377.63</v>
      </c>
      <c r="R147" s="136">
        <f t="shared" si="22"/>
        <v>512431.18</v>
      </c>
      <c r="S147" s="136">
        <f t="shared" si="22"/>
        <v>414.03000000000003</v>
      </c>
      <c r="T147" s="136">
        <f t="shared" si="22"/>
        <v>753283.09</v>
      </c>
    </row>
    <row r="148" spans="1:20" s="18" customFormat="1" ht="17.100000000000001" customHeight="1" x14ac:dyDescent="0.2">
      <c r="A148" s="13">
        <v>128</v>
      </c>
      <c r="B148" s="74">
        <v>1</v>
      </c>
      <c r="C148" s="128" t="s">
        <v>479</v>
      </c>
      <c r="D148" s="77">
        <f>E148+L148+N148+P148+R148+T148</f>
        <v>163189.07999999999</v>
      </c>
      <c r="E148" s="77">
        <f t="shared" ref="E148:E152" si="23">F148+G148+H148+I148+J148</f>
        <v>163189.07999999999</v>
      </c>
      <c r="F148" s="77">
        <v>163189.07999999999</v>
      </c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20" s="18" customFormat="1" ht="17.100000000000001" customHeight="1" x14ac:dyDescent="0.2">
      <c r="A149" s="13">
        <v>129</v>
      </c>
      <c r="B149" s="13">
        <v>2</v>
      </c>
      <c r="C149" s="128" t="s">
        <v>480</v>
      </c>
      <c r="D149" s="77">
        <f>E149+L149+N149+P149+R149+T149</f>
        <v>87009.25</v>
      </c>
      <c r="E149" s="77">
        <f t="shared" si="23"/>
        <v>87009.25</v>
      </c>
      <c r="F149" s="77">
        <v>87009.25</v>
      </c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</row>
    <row r="150" spans="1:20" s="18" customFormat="1" ht="17.100000000000001" customHeight="1" x14ac:dyDescent="0.2">
      <c r="A150" s="13">
        <v>130</v>
      </c>
      <c r="B150" s="74">
        <v>3</v>
      </c>
      <c r="C150" s="128" t="s">
        <v>481</v>
      </c>
      <c r="D150" s="77">
        <f>E150+L150+N150+P150+R150+T150</f>
        <v>3788179.01</v>
      </c>
      <c r="E150" s="77">
        <f t="shared" si="23"/>
        <v>3320894.99</v>
      </c>
      <c r="F150" s="77">
        <v>888190.32</v>
      </c>
      <c r="G150" s="77">
        <v>1159973.8400000001</v>
      </c>
      <c r="H150" s="77">
        <v>1272730.83</v>
      </c>
      <c r="I150" s="77"/>
      <c r="J150" s="77"/>
      <c r="K150" s="77"/>
      <c r="L150" s="77"/>
      <c r="M150" s="77"/>
      <c r="N150" s="77"/>
      <c r="O150" s="77"/>
      <c r="P150" s="77"/>
      <c r="Q150" s="77">
        <v>125.79</v>
      </c>
      <c r="R150" s="77">
        <v>192482.28</v>
      </c>
      <c r="S150" s="77">
        <v>151.66999999999999</v>
      </c>
      <c r="T150" s="77">
        <v>274801.74</v>
      </c>
    </row>
    <row r="151" spans="1:20" s="18" customFormat="1" ht="17.100000000000001" customHeight="1" x14ac:dyDescent="0.2">
      <c r="A151" s="13">
        <v>131</v>
      </c>
      <c r="B151" s="13">
        <v>4</v>
      </c>
      <c r="C151" s="128" t="s">
        <v>482</v>
      </c>
      <c r="D151" s="77">
        <f>E151+L151+N151+P151+R151+T151</f>
        <v>3934060.2800000003</v>
      </c>
      <c r="E151" s="77">
        <f t="shared" si="23"/>
        <v>3441492.6500000004</v>
      </c>
      <c r="F151" s="77">
        <v>908670.12</v>
      </c>
      <c r="G151" s="77">
        <v>1276129.83</v>
      </c>
      <c r="H151" s="77">
        <v>1256692.7</v>
      </c>
      <c r="I151" s="77"/>
      <c r="J151" s="77"/>
      <c r="K151" s="77"/>
      <c r="L151" s="77"/>
      <c r="M151" s="77"/>
      <c r="N151" s="77"/>
      <c r="O151" s="77"/>
      <c r="P151" s="77"/>
      <c r="Q151" s="77">
        <v>151.52000000000001</v>
      </c>
      <c r="R151" s="77">
        <v>205070.94</v>
      </c>
      <c r="S151" s="77">
        <v>155.32</v>
      </c>
      <c r="T151" s="77">
        <v>287496.69</v>
      </c>
    </row>
    <row r="152" spans="1:20" s="18" customFormat="1" ht="17.100000000000001" customHeight="1" x14ac:dyDescent="0.2">
      <c r="A152" s="13">
        <v>132</v>
      </c>
      <c r="B152" s="74">
        <v>5</v>
      </c>
      <c r="C152" s="128" t="s">
        <v>483</v>
      </c>
      <c r="D152" s="77">
        <f>E152+L152+N152+P152+R152+T152</f>
        <v>2904441.99</v>
      </c>
      <c r="E152" s="77">
        <f t="shared" si="23"/>
        <v>798016.8</v>
      </c>
      <c r="F152" s="77">
        <v>157489.06</v>
      </c>
      <c r="G152" s="77">
        <v>266492.17</v>
      </c>
      <c r="H152" s="77">
        <v>374035.57</v>
      </c>
      <c r="I152" s="77"/>
      <c r="J152" s="77"/>
      <c r="K152" s="77">
        <v>670.17</v>
      </c>
      <c r="L152" s="77">
        <v>1800562.57</v>
      </c>
      <c r="M152" s="77"/>
      <c r="N152" s="77"/>
      <c r="O152" s="77"/>
      <c r="P152" s="77"/>
      <c r="Q152" s="77">
        <v>100.32</v>
      </c>
      <c r="R152" s="77">
        <v>114877.96</v>
      </c>
      <c r="S152" s="77">
        <v>107.04</v>
      </c>
      <c r="T152" s="77">
        <v>190984.66</v>
      </c>
    </row>
    <row r="153" spans="1:20" s="9" customFormat="1" ht="29.25" customHeight="1" x14ac:dyDescent="0.2">
      <c r="A153" s="13"/>
      <c r="B153" s="134"/>
      <c r="C153" s="135" t="s">
        <v>67</v>
      </c>
      <c r="D153" s="136">
        <f t="shared" ref="D153:T153" si="24">SUM(D154:D158)</f>
        <v>2249914.6900000004</v>
      </c>
      <c r="E153" s="136">
        <f t="shared" si="24"/>
        <v>467430.51</v>
      </c>
      <c r="F153" s="136">
        <f t="shared" si="24"/>
        <v>103389.66</v>
      </c>
      <c r="G153" s="136">
        <f t="shared" si="24"/>
        <v>59533.440000000002</v>
      </c>
      <c r="H153" s="136">
        <f t="shared" si="24"/>
        <v>304507.41000000003</v>
      </c>
      <c r="I153" s="136">
        <f t="shared" si="24"/>
        <v>0</v>
      </c>
      <c r="J153" s="136">
        <f t="shared" si="24"/>
        <v>0</v>
      </c>
      <c r="K153" s="136">
        <f t="shared" si="24"/>
        <v>547.85</v>
      </c>
      <c r="L153" s="136">
        <f t="shared" si="24"/>
        <v>1412877.81</v>
      </c>
      <c r="M153" s="136">
        <f t="shared" si="24"/>
        <v>0</v>
      </c>
      <c r="N153" s="136">
        <f t="shared" si="24"/>
        <v>0</v>
      </c>
      <c r="O153" s="136">
        <f t="shared" si="24"/>
        <v>0</v>
      </c>
      <c r="P153" s="136">
        <f t="shared" si="24"/>
        <v>0</v>
      </c>
      <c r="Q153" s="136">
        <f t="shared" si="24"/>
        <v>49.27</v>
      </c>
      <c r="R153" s="136">
        <f t="shared" si="24"/>
        <v>56935.519999999997</v>
      </c>
      <c r="S153" s="136">
        <f t="shared" si="24"/>
        <v>170.9</v>
      </c>
      <c r="T153" s="136">
        <f t="shared" si="24"/>
        <v>312670.84999999998</v>
      </c>
    </row>
    <row r="154" spans="1:20" s="9" customFormat="1" ht="17.100000000000001" customHeight="1" x14ac:dyDescent="0.2">
      <c r="A154" s="13">
        <v>133</v>
      </c>
      <c r="B154" s="74">
        <v>1</v>
      </c>
      <c r="C154" s="128" t="s">
        <v>484</v>
      </c>
      <c r="D154" s="77">
        <f>E154+L154+N154+P154+R154+T154</f>
        <v>1106963.82</v>
      </c>
      <c r="E154" s="77">
        <f>F154+G154+H154+I154+J154</f>
        <v>380041.67000000004</v>
      </c>
      <c r="F154" s="77">
        <v>103389.66</v>
      </c>
      <c r="G154" s="77">
        <v>59533.440000000002</v>
      </c>
      <c r="H154" s="77">
        <v>217118.57</v>
      </c>
      <c r="I154" s="77"/>
      <c r="J154" s="77"/>
      <c r="K154" s="77">
        <v>290</v>
      </c>
      <c r="L154" s="77">
        <v>726922.15</v>
      </c>
      <c r="M154" s="77"/>
      <c r="N154" s="77"/>
      <c r="O154" s="77"/>
      <c r="P154" s="77"/>
      <c r="Q154" s="77"/>
      <c r="R154" s="77"/>
      <c r="S154" s="77"/>
      <c r="T154" s="77"/>
    </row>
    <row r="155" spans="1:20" s="18" customFormat="1" ht="17.100000000000001" customHeight="1" x14ac:dyDescent="0.2">
      <c r="A155" s="13">
        <v>134</v>
      </c>
      <c r="B155" s="13">
        <v>2</v>
      </c>
      <c r="C155" s="128" t="s">
        <v>485</v>
      </c>
      <c r="D155" s="77">
        <f>E155+L155+N155+P155+R155+T155</f>
        <v>181162.27</v>
      </c>
      <c r="E155" s="77">
        <f t="shared" ref="E155:E158" si="25">F155+G155+H155+I155+J155</f>
        <v>0</v>
      </c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>
        <v>49.27</v>
      </c>
      <c r="R155" s="77">
        <v>56935.519999999997</v>
      </c>
      <c r="S155" s="77">
        <v>67.900000000000006</v>
      </c>
      <c r="T155" s="77">
        <v>124226.75</v>
      </c>
    </row>
    <row r="156" spans="1:20" s="18" customFormat="1" ht="17.100000000000001" customHeight="1" x14ac:dyDescent="0.2">
      <c r="A156" s="13">
        <v>135</v>
      </c>
      <c r="B156" s="74">
        <v>3</v>
      </c>
      <c r="C156" s="128" t="s">
        <v>486</v>
      </c>
      <c r="D156" s="77">
        <f>E156+L156+N156+P156+R156+T156</f>
        <v>87388.84</v>
      </c>
      <c r="E156" s="77">
        <f t="shared" si="25"/>
        <v>87388.84</v>
      </c>
      <c r="F156" s="77"/>
      <c r="G156" s="77"/>
      <c r="H156" s="77">
        <v>87388.84</v>
      </c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</row>
    <row r="157" spans="1:20" s="18" customFormat="1" ht="17.100000000000001" customHeight="1" x14ac:dyDescent="0.2">
      <c r="A157" s="13">
        <v>136</v>
      </c>
      <c r="B157" s="13">
        <v>4</v>
      </c>
      <c r="C157" s="128" t="s">
        <v>487</v>
      </c>
      <c r="D157" s="77">
        <f>E157+L157+N157+P157+R157+T157</f>
        <v>188444.1</v>
      </c>
      <c r="E157" s="77">
        <f t="shared" si="25"/>
        <v>0</v>
      </c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>
        <v>103</v>
      </c>
      <c r="T157" s="77">
        <v>188444.1</v>
      </c>
    </row>
    <row r="158" spans="1:20" s="18" customFormat="1" ht="17.100000000000001" customHeight="1" x14ac:dyDescent="0.2">
      <c r="A158" s="13">
        <v>137</v>
      </c>
      <c r="B158" s="74">
        <v>5</v>
      </c>
      <c r="C158" s="128" t="s">
        <v>488</v>
      </c>
      <c r="D158" s="77">
        <f>E158+L158+N158+P158+R158+T158</f>
        <v>685955.66</v>
      </c>
      <c r="E158" s="77">
        <f t="shared" si="25"/>
        <v>0</v>
      </c>
      <c r="F158" s="77"/>
      <c r="G158" s="77"/>
      <c r="H158" s="77"/>
      <c r="I158" s="77"/>
      <c r="J158" s="77"/>
      <c r="K158" s="77">
        <v>257.85000000000002</v>
      </c>
      <c r="L158" s="77">
        <v>685955.66</v>
      </c>
      <c r="M158" s="77"/>
      <c r="N158" s="77"/>
      <c r="O158" s="77"/>
      <c r="P158" s="77"/>
      <c r="Q158" s="77"/>
      <c r="R158" s="77"/>
      <c r="S158" s="77"/>
      <c r="T158" s="77"/>
    </row>
    <row r="159" spans="1:20" s="18" customFormat="1" ht="29.25" customHeight="1" x14ac:dyDescent="0.2">
      <c r="A159" s="13"/>
      <c r="B159" s="134"/>
      <c r="C159" s="135" t="s">
        <v>59</v>
      </c>
      <c r="D159" s="136">
        <f t="shared" ref="D159:T159" si="26">SUM(D160:D242)</f>
        <v>165837535.68000001</v>
      </c>
      <c r="E159" s="136">
        <f t="shared" si="26"/>
        <v>76210992.679999992</v>
      </c>
      <c r="F159" s="136">
        <f t="shared" si="26"/>
        <v>21041752.149999999</v>
      </c>
      <c r="G159" s="136">
        <f t="shared" si="26"/>
        <v>9670845.4399999995</v>
      </c>
      <c r="H159" s="136">
        <f t="shared" si="26"/>
        <v>35910769.850000016</v>
      </c>
      <c r="I159" s="136">
        <f t="shared" si="26"/>
        <v>0</v>
      </c>
      <c r="J159" s="136">
        <f t="shared" si="26"/>
        <v>9587625.2400000002</v>
      </c>
      <c r="K159" s="136">
        <f t="shared" si="26"/>
        <v>21428.26</v>
      </c>
      <c r="L159" s="136">
        <f t="shared" si="26"/>
        <v>55557854.450000003</v>
      </c>
      <c r="M159" s="136">
        <f t="shared" si="26"/>
        <v>11</v>
      </c>
      <c r="N159" s="136">
        <f t="shared" si="26"/>
        <v>20996089.630000003</v>
      </c>
      <c r="O159" s="136">
        <f t="shared" si="26"/>
        <v>3511.3599999999997</v>
      </c>
      <c r="P159" s="136">
        <f t="shared" si="26"/>
        <v>2032899.4300000002</v>
      </c>
      <c r="Q159" s="136">
        <f t="shared" si="26"/>
        <v>5068.76</v>
      </c>
      <c r="R159" s="136">
        <f t="shared" si="26"/>
        <v>4823250.8499999996</v>
      </c>
      <c r="S159" s="136">
        <f t="shared" si="26"/>
        <v>4221.66</v>
      </c>
      <c r="T159" s="136">
        <f t="shared" si="26"/>
        <v>6216448.6400000015</v>
      </c>
    </row>
    <row r="160" spans="1:20" s="6" customFormat="1" ht="17.100000000000001" customHeight="1" x14ac:dyDescent="0.2">
      <c r="A160" s="13">
        <v>138</v>
      </c>
      <c r="B160" s="13">
        <v>1</v>
      </c>
      <c r="C160" s="128" t="s">
        <v>489</v>
      </c>
      <c r="D160" s="77">
        <f t="shared" ref="D160:D223" si="27">E160+L160+N160+P160+R160+T160</f>
        <v>1278627.48</v>
      </c>
      <c r="E160" s="77">
        <f>F160+G160+H160+I160+J160</f>
        <v>0</v>
      </c>
      <c r="F160" s="77"/>
      <c r="G160" s="77"/>
      <c r="H160" s="77"/>
      <c r="I160" s="77"/>
      <c r="J160" s="77"/>
      <c r="K160" s="77">
        <v>527</v>
      </c>
      <c r="L160" s="77">
        <v>1278627.48</v>
      </c>
      <c r="M160" s="77"/>
      <c r="N160" s="77"/>
      <c r="O160" s="77"/>
      <c r="P160" s="77"/>
      <c r="Q160" s="77"/>
      <c r="R160" s="77"/>
      <c r="S160" s="77"/>
      <c r="T160" s="77"/>
    </row>
    <row r="161" spans="1:20" s="18" customFormat="1" ht="17.100000000000001" customHeight="1" x14ac:dyDescent="0.2">
      <c r="A161" s="13">
        <v>139</v>
      </c>
      <c r="B161" s="13">
        <v>2</v>
      </c>
      <c r="C161" s="128" t="s">
        <v>490</v>
      </c>
      <c r="D161" s="77">
        <f t="shared" si="27"/>
        <v>288330.78999999998</v>
      </c>
      <c r="E161" s="77">
        <f t="shared" ref="E161" si="28">F161+G161+H161+I161+J161</f>
        <v>157232.38999999998</v>
      </c>
      <c r="F161" s="77"/>
      <c r="G161" s="77"/>
      <c r="H161" s="77"/>
      <c r="I161" s="77"/>
      <c r="J161" s="77">
        <v>157232.38999999998</v>
      </c>
      <c r="K161" s="77"/>
      <c r="L161" s="77"/>
      <c r="M161" s="77"/>
      <c r="N161" s="77"/>
      <c r="O161" s="77"/>
      <c r="P161" s="77"/>
      <c r="Q161" s="77">
        <v>91.18</v>
      </c>
      <c r="R161" s="77">
        <v>131098.4</v>
      </c>
      <c r="S161" s="77"/>
      <c r="T161" s="77"/>
    </row>
    <row r="162" spans="1:20" s="18" customFormat="1" ht="17.100000000000001" customHeight="1" x14ac:dyDescent="0.2">
      <c r="A162" s="13">
        <v>140</v>
      </c>
      <c r="B162" s="13">
        <v>3</v>
      </c>
      <c r="C162" s="128" t="s">
        <v>491</v>
      </c>
      <c r="D162" s="77">
        <f t="shared" si="27"/>
        <v>840751.72</v>
      </c>
      <c r="E162" s="77">
        <f>F162+G162+H162+I162+J162</f>
        <v>442464.11</v>
      </c>
      <c r="F162" s="77"/>
      <c r="G162" s="77"/>
      <c r="H162" s="77"/>
      <c r="I162" s="77"/>
      <c r="J162" s="77">
        <v>442464.11</v>
      </c>
      <c r="K162" s="77"/>
      <c r="L162" s="77"/>
      <c r="M162" s="77"/>
      <c r="N162" s="77"/>
      <c r="O162" s="77">
        <v>355.53</v>
      </c>
      <c r="P162" s="77">
        <v>186824.49</v>
      </c>
      <c r="Q162" s="77">
        <v>64.569999999999993</v>
      </c>
      <c r="R162" s="77">
        <v>80253.48</v>
      </c>
      <c r="S162" s="77">
        <v>70.33</v>
      </c>
      <c r="T162" s="77">
        <v>131209.64000000001</v>
      </c>
    </row>
    <row r="163" spans="1:20" s="18" customFormat="1" ht="17.100000000000001" customHeight="1" x14ac:dyDescent="0.2">
      <c r="A163" s="13">
        <v>141</v>
      </c>
      <c r="B163" s="13">
        <v>4</v>
      </c>
      <c r="C163" s="128" t="s">
        <v>492</v>
      </c>
      <c r="D163" s="77">
        <f t="shared" si="27"/>
        <v>962413.41</v>
      </c>
      <c r="E163" s="77">
        <f>F163+G163+H163+I163+J163</f>
        <v>618636.13</v>
      </c>
      <c r="F163" s="77"/>
      <c r="G163" s="77"/>
      <c r="H163" s="77">
        <v>447606.48</v>
      </c>
      <c r="I163" s="77"/>
      <c r="J163" s="77">
        <v>171029.65</v>
      </c>
      <c r="K163" s="77"/>
      <c r="L163" s="77"/>
      <c r="M163" s="77"/>
      <c r="N163" s="77"/>
      <c r="O163" s="77"/>
      <c r="P163" s="77"/>
      <c r="Q163" s="77">
        <v>103.63</v>
      </c>
      <c r="R163" s="77">
        <v>154960.41</v>
      </c>
      <c r="S163" s="77">
        <v>120.9</v>
      </c>
      <c r="T163" s="77">
        <v>188816.87</v>
      </c>
    </row>
    <row r="164" spans="1:20" s="18" customFormat="1" ht="17.100000000000001" customHeight="1" x14ac:dyDescent="0.2">
      <c r="A164" s="13">
        <v>142</v>
      </c>
      <c r="B164" s="13">
        <v>5</v>
      </c>
      <c r="C164" s="128" t="s">
        <v>493</v>
      </c>
      <c r="D164" s="77">
        <f t="shared" si="27"/>
        <v>235731.62</v>
      </c>
      <c r="E164" s="77">
        <f>F164+G164+H164+I164+J164</f>
        <v>0</v>
      </c>
      <c r="F164" s="77"/>
      <c r="G164" s="77"/>
      <c r="H164" s="77"/>
      <c r="I164" s="77"/>
      <c r="J164" s="77"/>
      <c r="K164" s="138"/>
      <c r="L164" s="77"/>
      <c r="M164" s="77"/>
      <c r="N164" s="77"/>
      <c r="O164" s="77"/>
      <c r="P164" s="77"/>
      <c r="Q164" s="77">
        <v>51.47</v>
      </c>
      <c r="R164" s="77">
        <v>76616.31</v>
      </c>
      <c r="S164" s="77">
        <v>92.54</v>
      </c>
      <c r="T164" s="77">
        <v>159115.31</v>
      </c>
    </row>
    <row r="165" spans="1:20" s="18" customFormat="1" ht="17.100000000000001" customHeight="1" x14ac:dyDescent="0.2">
      <c r="A165" s="13">
        <v>143</v>
      </c>
      <c r="B165" s="13">
        <v>6</v>
      </c>
      <c r="C165" s="128" t="s">
        <v>494</v>
      </c>
      <c r="D165" s="77">
        <f t="shared" si="27"/>
        <v>1184586.72</v>
      </c>
      <c r="E165" s="77">
        <f>F165+G165+H165+I165+J165</f>
        <v>917123.53</v>
      </c>
      <c r="F165" s="77"/>
      <c r="G165" s="77">
        <v>521861.86</v>
      </c>
      <c r="H165" s="77"/>
      <c r="I165" s="77"/>
      <c r="J165" s="77">
        <v>395261.67</v>
      </c>
      <c r="K165" s="138"/>
      <c r="L165" s="77"/>
      <c r="M165" s="77"/>
      <c r="N165" s="77"/>
      <c r="O165" s="77"/>
      <c r="P165" s="77"/>
      <c r="Q165" s="77">
        <v>70.64</v>
      </c>
      <c r="R165" s="77">
        <v>102310.93</v>
      </c>
      <c r="S165" s="77">
        <v>94.6</v>
      </c>
      <c r="T165" s="77">
        <v>165152.26</v>
      </c>
    </row>
    <row r="166" spans="1:20" s="18" customFormat="1" ht="17.100000000000001" customHeight="1" x14ac:dyDescent="0.2">
      <c r="A166" s="13">
        <v>144</v>
      </c>
      <c r="B166" s="13">
        <v>7</v>
      </c>
      <c r="C166" s="128" t="s">
        <v>495</v>
      </c>
      <c r="D166" s="77">
        <f t="shared" si="27"/>
        <v>3567555.38</v>
      </c>
      <c r="E166" s="77">
        <f t="shared" ref="E166:E242" si="29">F166+G166+H166+I166+J166</f>
        <v>964907.09</v>
      </c>
      <c r="F166" s="77"/>
      <c r="G166" s="77"/>
      <c r="H166" s="77">
        <v>964907.09</v>
      </c>
      <c r="I166" s="77"/>
      <c r="J166" s="77"/>
      <c r="K166" s="77">
        <v>830.1</v>
      </c>
      <c r="L166" s="77">
        <v>2262110.7200000002</v>
      </c>
      <c r="M166" s="77"/>
      <c r="N166" s="77"/>
      <c r="O166" s="77"/>
      <c r="P166" s="77"/>
      <c r="Q166" s="77">
        <v>118.93</v>
      </c>
      <c r="R166" s="77">
        <v>100937.94</v>
      </c>
      <c r="S166" s="77">
        <v>140</v>
      </c>
      <c r="T166" s="77">
        <v>239599.63</v>
      </c>
    </row>
    <row r="167" spans="1:20" s="18" customFormat="1" ht="17.100000000000001" customHeight="1" x14ac:dyDescent="0.2">
      <c r="A167" s="13">
        <v>145</v>
      </c>
      <c r="B167" s="13">
        <v>8</v>
      </c>
      <c r="C167" s="128" t="s">
        <v>496</v>
      </c>
      <c r="D167" s="77">
        <f t="shared" si="27"/>
        <v>4432781.13</v>
      </c>
      <c r="E167" s="77">
        <f>F167+G167+H167+I167+J167</f>
        <v>1158978.6599999999</v>
      </c>
      <c r="F167" s="77"/>
      <c r="G167" s="77"/>
      <c r="H167" s="77">
        <v>1158978.6599999999</v>
      </c>
      <c r="I167" s="77"/>
      <c r="J167" s="77"/>
      <c r="K167" s="77">
        <v>992.25</v>
      </c>
      <c r="L167" s="77">
        <v>2703999.26</v>
      </c>
      <c r="M167" s="77"/>
      <c r="N167" s="77"/>
      <c r="O167" s="77"/>
      <c r="P167" s="77"/>
      <c r="Q167" s="77">
        <v>247.09</v>
      </c>
      <c r="R167" s="77">
        <v>307067.71999999997</v>
      </c>
      <c r="S167" s="77">
        <v>154.22</v>
      </c>
      <c r="T167" s="77">
        <v>262735.49</v>
      </c>
    </row>
    <row r="168" spans="1:20" s="18" customFormat="1" ht="17.100000000000001" customHeight="1" x14ac:dyDescent="0.2">
      <c r="A168" s="13">
        <v>146</v>
      </c>
      <c r="B168" s="13">
        <v>9</v>
      </c>
      <c r="C168" s="128" t="s">
        <v>497</v>
      </c>
      <c r="D168" s="77">
        <f t="shared" si="27"/>
        <v>1658040.3599999999</v>
      </c>
      <c r="E168" s="77">
        <f t="shared" si="29"/>
        <v>0</v>
      </c>
      <c r="F168" s="77"/>
      <c r="G168" s="77"/>
      <c r="H168" s="77"/>
      <c r="I168" s="77"/>
      <c r="J168" s="77"/>
      <c r="K168" s="77">
        <v>497.76</v>
      </c>
      <c r="L168" s="77">
        <v>1356457.47</v>
      </c>
      <c r="M168" s="77"/>
      <c r="N168" s="77"/>
      <c r="O168" s="77"/>
      <c r="P168" s="77"/>
      <c r="Q168" s="77">
        <v>93.72</v>
      </c>
      <c r="R168" s="77">
        <v>116484.68</v>
      </c>
      <c r="S168" s="77">
        <v>99.56</v>
      </c>
      <c r="T168" s="77">
        <v>185098.21</v>
      </c>
    </row>
    <row r="169" spans="1:20" s="18" customFormat="1" ht="17.100000000000001" customHeight="1" x14ac:dyDescent="0.2">
      <c r="A169" s="13">
        <v>147</v>
      </c>
      <c r="B169" s="13">
        <v>10</v>
      </c>
      <c r="C169" s="128" t="s">
        <v>498</v>
      </c>
      <c r="D169" s="77">
        <f t="shared" si="27"/>
        <v>171920.23</v>
      </c>
      <c r="E169" s="77">
        <f t="shared" si="29"/>
        <v>108499.01000000001</v>
      </c>
      <c r="F169" s="77"/>
      <c r="G169" s="77">
        <v>40029.21</v>
      </c>
      <c r="H169" s="77"/>
      <c r="I169" s="77"/>
      <c r="J169" s="77">
        <v>68469.8</v>
      </c>
      <c r="K169" s="77"/>
      <c r="L169" s="77"/>
      <c r="M169" s="77"/>
      <c r="N169" s="77"/>
      <c r="O169" s="77"/>
      <c r="P169" s="77"/>
      <c r="Q169" s="77">
        <v>61.13</v>
      </c>
      <c r="R169" s="77">
        <v>63421.22</v>
      </c>
      <c r="S169" s="77"/>
      <c r="T169" s="77"/>
    </row>
    <row r="170" spans="1:20" s="18" customFormat="1" ht="17.100000000000001" customHeight="1" x14ac:dyDescent="0.2">
      <c r="A170" s="13">
        <v>148</v>
      </c>
      <c r="B170" s="13">
        <v>11</v>
      </c>
      <c r="C170" s="128" t="s">
        <v>499</v>
      </c>
      <c r="D170" s="77">
        <f t="shared" si="27"/>
        <v>4191156.3000000003</v>
      </c>
      <c r="E170" s="77">
        <f t="shared" si="29"/>
        <v>1841539.87</v>
      </c>
      <c r="F170" s="77">
        <v>734496.9</v>
      </c>
      <c r="G170" s="77"/>
      <c r="H170" s="77">
        <v>1107042.97</v>
      </c>
      <c r="I170" s="77"/>
      <c r="J170" s="77"/>
      <c r="K170" s="138">
        <v>798.66</v>
      </c>
      <c r="L170" s="77">
        <v>2176436.35</v>
      </c>
      <c r="M170" s="77"/>
      <c r="N170" s="77"/>
      <c r="O170" s="77"/>
      <c r="P170" s="77"/>
      <c r="Q170" s="77">
        <v>34.43</v>
      </c>
      <c r="R170" s="77">
        <v>63814.68</v>
      </c>
      <c r="S170" s="77">
        <v>58.62</v>
      </c>
      <c r="T170" s="77">
        <v>109365.4</v>
      </c>
    </row>
    <row r="171" spans="1:20" s="9" customFormat="1" ht="17.100000000000001" customHeight="1" x14ac:dyDescent="0.2">
      <c r="A171" s="13">
        <v>149</v>
      </c>
      <c r="B171" s="13">
        <v>12</v>
      </c>
      <c r="C171" s="128" t="s">
        <v>500</v>
      </c>
      <c r="D171" s="77">
        <f t="shared" si="27"/>
        <v>709100.91999999993</v>
      </c>
      <c r="E171" s="77">
        <f t="shared" si="29"/>
        <v>61812.39</v>
      </c>
      <c r="F171" s="77"/>
      <c r="G171" s="77"/>
      <c r="H171" s="77"/>
      <c r="I171" s="77"/>
      <c r="J171" s="77">
        <v>61812.39</v>
      </c>
      <c r="K171" s="138">
        <v>274.39999999999998</v>
      </c>
      <c r="L171" s="77">
        <v>580270.32999999996</v>
      </c>
      <c r="M171" s="77"/>
      <c r="N171" s="77"/>
      <c r="O171" s="77"/>
      <c r="P171" s="77"/>
      <c r="Q171" s="77">
        <v>142.15</v>
      </c>
      <c r="R171" s="77">
        <v>67018.2</v>
      </c>
      <c r="S171" s="77"/>
      <c r="T171" s="77"/>
    </row>
    <row r="172" spans="1:20" s="9" customFormat="1" ht="15" customHeight="1" x14ac:dyDescent="0.2">
      <c r="A172" s="13">
        <v>150</v>
      </c>
      <c r="B172" s="13">
        <v>13</v>
      </c>
      <c r="C172" s="128" t="s">
        <v>501</v>
      </c>
      <c r="D172" s="77">
        <f t="shared" si="27"/>
        <v>4016093.7</v>
      </c>
      <c r="E172" s="77">
        <f t="shared" si="29"/>
        <v>1533160.54</v>
      </c>
      <c r="F172" s="77">
        <v>585353.54</v>
      </c>
      <c r="G172" s="77"/>
      <c r="H172" s="77">
        <v>947807</v>
      </c>
      <c r="I172" s="77"/>
      <c r="J172" s="77"/>
      <c r="K172" s="138">
        <v>822.7</v>
      </c>
      <c r="L172" s="77">
        <v>2244790.86</v>
      </c>
      <c r="M172" s="77"/>
      <c r="N172" s="77"/>
      <c r="O172" s="77"/>
      <c r="P172" s="77"/>
      <c r="Q172" s="77">
        <v>95.1</v>
      </c>
      <c r="R172" s="77">
        <v>106569.83</v>
      </c>
      <c r="S172" s="77">
        <v>138.4</v>
      </c>
      <c r="T172" s="77">
        <v>131572.47</v>
      </c>
    </row>
    <row r="173" spans="1:20" s="9" customFormat="1" ht="15" customHeight="1" x14ac:dyDescent="0.2">
      <c r="A173" s="13">
        <v>151</v>
      </c>
      <c r="B173" s="13">
        <v>14</v>
      </c>
      <c r="C173" s="128" t="s">
        <v>502</v>
      </c>
      <c r="D173" s="77">
        <f t="shared" si="27"/>
        <v>2554212.54</v>
      </c>
      <c r="E173" s="77">
        <f t="shared" si="29"/>
        <v>2364325.86</v>
      </c>
      <c r="F173" s="77">
        <v>415877.95</v>
      </c>
      <c r="G173" s="77">
        <v>811109.55</v>
      </c>
      <c r="H173" s="77">
        <v>655494.06000000006</v>
      </c>
      <c r="I173" s="77"/>
      <c r="J173" s="77">
        <v>481844.3</v>
      </c>
      <c r="K173" s="77"/>
      <c r="L173" s="77"/>
      <c r="M173" s="77"/>
      <c r="N173" s="77"/>
      <c r="O173" s="77"/>
      <c r="P173" s="77"/>
      <c r="Q173" s="77"/>
      <c r="R173" s="77"/>
      <c r="S173" s="77">
        <v>132.12</v>
      </c>
      <c r="T173" s="77">
        <v>189886.68</v>
      </c>
    </row>
    <row r="174" spans="1:20" s="9" customFormat="1" ht="15" customHeight="1" x14ac:dyDescent="0.2">
      <c r="A174" s="13">
        <v>152</v>
      </c>
      <c r="B174" s="13">
        <v>15</v>
      </c>
      <c r="C174" s="128" t="s">
        <v>503</v>
      </c>
      <c r="D174" s="77">
        <f t="shared" si="27"/>
        <v>228191.35</v>
      </c>
      <c r="E174" s="77">
        <f t="shared" si="29"/>
        <v>0</v>
      </c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>
        <v>131.02000000000001</v>
      </c>
      <c r="T174" s="77">
        <v>228191.35</v>
      </c>
    </row>
    <row r="175" spans="1:20" s="18" customFormat="1" ht="15" customHeight="1" x14ac:dyDescent="0.2">
      <c r="A175" s="13">
        <v>153</v>
      </c>
      <c r="B175" s="13">
        <v>16</v>
      </c>
      <c r="C175" s="128" t="s">
        <v>130</v>
      </c>
      <c r="D175" s="77">
        <f t="shared" si="27"/>
        <v>2358075.17</v>
      </c>
      <c r="E175" s="77">
        <f t="shared" si="29"/>
        <v>847625.82</v>
      </c>
      <c r="F175" s="77"/>
      <c r="G175" s="77"/>
      <c r="H175" s="77">
        <v>847625.82</v>
      </c>
      <c r="I175" s="77"/>
      <c r="J175" s="77"/>
      <c r="K175" s="77">
        <v>631.9</v>
      </c>
      <c r="L175" s="77">
        <v>1510449.35</v>
      </c>
      <c r="M175" s="77"/>
      <c r="N175" s="77"/>
      <c r="O175" s="77"/>
      <c r="P175" s="77"/>
      <c r="Q175" s="77"/>
      <c r="R175" s="77"/>
      <c r="S175" s="77"/>
      <c r="T175" s="77"/>
    </row>
    <row r="176" spans="1:20" s="18" customFormat="1" ht="15" customHeight="1" x14ac:dyDescent="0.2">
      <c r="A176" s="13">
        <v>154</v>
      </c>
      <c r="B176" s="13">
        <v>17</v>
      </c>
      <c r="C176" s="128" t="s">
        <v>504</v>
      </c>
      <c r="D176" s="77">
        <f t="shared" si="27"/>
        <v>2365097.84</v>
      </c>
      <c r="E176" s="77">
        <f t="shared" si="29"/>
        <v>1160120.3200000001</v>
      </c>
      <c r="F176" s="77"/>
      <c r="G176" s="77"/>
      <c r="H176" s="77"/>
      <c r="I176" s="77"/>
      <c r="J176" s="77">
        <v>1160120.3200000001</v>
      </c>
      <c r="K176" s="77">
        <v>1076.8</v>
      </c>
      <c r="L176" s="77">
        <v>1204977.52</v>
      </c>
      <c r="M176" s="77"/>
      <c r="N176" s="77"/>
      <c r="O176" s="77"/>
      <c r="P176" s="77"/>
      <c r="Q176" s="77"/>
      <c r="R176" s="77"/>
      <c r="S176" s="77"/>
      <c r="T176" s="77"/>
    </row>
    <row r="177" spans="1:20" s="18" customFormat="1" ht="15" customHeight="1" x14ac:dyDescent="0.2">
      <c r="A177" s="13">
        <v>155</v>
      </c>
      <c r="B177" s="13">
        <v>18</v>
      </c>
      <c r="C177" s="128" t="s">
        <v>505</v>
      </c>
      <c r="D177" s="77">
        <f t="shared" si="27"/>
        <v>300470.52999999997</v>
      </c>
      <c r="E177" s="77">
        <f>F177+G177+H177+I177+J177</f>
        <v>0</v>
      </c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>
        <v>199.76</v>
      </c>
      <c r="R177" s="77">
        <v>59311.6</v>
      </c>
      <c r="S177" s="77">
        <v>196</v>
      </c>
      <c r="T177" s="77">
        <v>241158.93</v>
      </c>
    </row>
    <row r="178" spans="1:20" s="18" customFormat="1" ht="15" customHeight="1" x14ac:dyDescent="0.2">
      <c r="A178" s="13">
        <v>156</v>
      </c>
      <c r="B178" s="13">
        <v>19</v>
      </c>
      <c r="C178" s="128" t="s">
        <v>506</v>
      </c>
      <c r="D178" s="77">
        <f t="shared" si="27"/>
        <v>2376498.08</v>
      </c>
      <c r="E178" s="77">
        <f t="shared" si="29"/>
        <v>535135.49</v>
      </c>
      <c r="F178" s="77"/>
      <c r="G178" s="77"/>
      <c r="H178" s="77">
        <v>535135.49</v>
      </c>
      <c r="I178" s="77"/>
      <c r="J178" s="77"/>
      <c r="K178" s="77">
        <v>631.9</v>
      </c>
      <c r="L178" s="77">
        <v>1756620.38</v>
      </c>
      <c r="M178" s="77"/>
      <c r="N178" s="77"/>
      <c r="O178" s="77"/>
      <c r="P178" s="77"/>
      <c r="Q178" s="77">
        <v>117</v>
      </c>
      <c r="R178" s="77">
        <v>84742.21</v>
      </c>
      <c r="S178" s="77"/>
      <c r="T178" s="77"/>
    </row>
    <row r="179" spans="1:20" s="18" customFormat="1" ht="15" customHeight="1" x14ac:dyDescent="0.2">
      <c r="A179" s="13">
        <v>157</v>
      </c>
      <c r="B179" s="13">
        <v>20</v>
      </c>
      <c r="C179" s="128" t="s">
        <v>131</v>
      </c>
      <c r="D179" s="77">
        <f t="shared" si="27"/>
        <v>2555696.4700000002</v>
      </c>
      <c r="E179" s="77">
        <f t="shared" si="29"/>
        <v>417158.79</v>
      </c>
      <c r="F179" s="77">
        <v>417158.79</v>
      </c>
      <c r="G179" s="77"/>
      <c r="H179" s="77"/>
      <c r="I179" s="77"/>
      <c r="J179" s="77"/>
      <c r="K179" s="77">
        <v>572.29999999999995</v>
      </c>
      <c r="L179" s="77">
        <v>1903868.62</v>
      </c>
      <c r="M179" s="77"/>
      <c r="N179" s="77"/>
      <c r="O179" s="77"/>
      <c r="P179" s="77"/>
      <c r="Q179" s="77">
        <v>55.3</v>
      </c>
      <c r="R179" s="77">
        <v>29432.92</v>
      </c>
      <c r="S179" s="77">
        <v>110</v>
      </c>
      <c r="T179" s="77">
        <v>205236.13999999998</v>
      </c>
    </row>
    <row r="180" spans="1:20" s="9" customFormat="1" ht="15" customHeight="1" x14ac:dyDescent="0.2">
      <c r="A180" s="13">
        <v>158</v>
      </c>
      <c r="B180" s="13">
        <v>21</v>
      </c>
      <c r="C180" s="128" t="s">
        <v>507</v>
      </c>
      <c r="D180" s="77">
        <f t="shared" si="27"/>
        <v>3903741.2</v>
      </c>
      <c r="E180" s="77">
        <f t="shared" si="29"/>
        <v>0</v>
      </c>
      <c r="F180" s="77"/>
      <c r="G180" s="77"/>
      <c r="H180" s="77"/>
      <c r="I180" s="77"/>
      <c r="J180" s="77"/>
      <c r="K180" s="77"/>
      <c r="L180" s="77"/>
      <c r="M180" s="77">
        <v>2</v>
      </c>
      <c r="N180" s="77">
        <v>3903741.2</v>
      </c>
      <c r="O180" s="77"/>
      <c r="P180" s="77"/>
      <c r="Q180" s="77"/>
      <c r="R180" s="77"/>
      <c r="S180" s="77"/>
      <c r="T180" s="77"/>
    </row>
    <row r="181" spans="1:20" s="9" customFormat="1" ht="15" customHeight="1" x14ac:dyDescent="0.2">
      <c r="A181" s="13">
        <v>159</v>
      </c>
      <c r="B181" s="13">
        <v>22</v>
      </c>
      <c r="C181" s="128" t="s">
        <v>508</v>
      </c>
      <c r="D181" s="77">
        <f t="shared" si="27"/>
        <v>3734715.79</v>
      </c>
      <c r="E181" s="77">
        <f t="shared" si="29"/>
        <v>1343940.9900000002</v>
      </c>
      <c r="F181" s="77">
        <v>181581.87</v>
      </c>
      <c r="G181" s="77"/>
      <c r="H181" s="77">
        <v>1162359.1200000001</v>
      </c>
      <c r="I181" s="77"/>
      <c r="J181" s="77"/>
      <c r="K181" s="77">
        <v>935.3</v>
      </c>
      <c r="L181" s="77">
        <v>2390774.7999999998</v>
      </c>
      <c r="M181" s="77"/>
      <c r="N181" s="77"/>
      <c r="O181" s="77"/>
      <c r="P181" s="77"/>
      <c r="Q181" s="77"/>
      <c r="R181" s="77"/>
      <c r="S181" s="77"/>
      <c r="T181" s="77"/>
    </row>
    <row r="182" spans="1:20" s="18" customFormat="1" ht="15" customHeight="1" x14ac:dyDescent="0.2">
      <c r="A182" s="13">
        <v>160</v>
      </c>
      <c r="B182" s="13">
        <v>23</v>
      </c>
      <c r="C182" s="128" t="s">
        <v>509</v>
      </c>
      <c r="D182" s="77">
        <f t="shared" si="27"/>
        <v>625706.01</v>
      </c>
      <c r="E182" s="77">
        <f>F182+G182+H182+I182+J182</f>
        <v>0</v>
      </c>
      <c r="F182" s="77"/>
      <c r="G182" s="77"/>
      <c r="H182" s="77"/>
      <c r="I182" s="77"/>
      <c r="J182" s="77"/>
      <c r="K182" s="77"/>
      <c r="L182" s="77"/>
      <c r="M182" s="77"/>
      <c r="N182" s="77"/>
      <c r="O182" s="77">
        <v>165</v>
      </c>
      <c r="P182" s="77">
        <v>354393.33</v>
      </c>
      <c r="Q182" s="77">
        <v>148.80000000000001</v>
      </c>
      <c r="R182" s="77">
        <v>130755.55</v>
      </c>
      <c r="S182" s="77">
        <v>110.5</v>
      </c>
      <c r="T182" s="77">
        <v>140557.13</v>
      </c>
    </row>
    <row r="183" spans="1:20" s="18" customFormat="1" ht="15" customHeight="1" x14ac:dyDescent="0.2">
      <c r="A183" s="13">
        <v>161</v>
      </c>
      <c r="B183" s="13">
        <v>24</v>
      </c>
      <c r="C183" s="128" t="s">
        <v>510</v>
      </c>
      <c r="D183" s="77">
        <f t="shared" si="27"/>
        <v>2373944.92</v>
      </c>
      <c r="E183" s="77">
        <f>F183+G183+H183+I183+J183</f>
        <v>2002375.6500000001</v>
      </c>
      <c r="F183" s="77">
        <v>643874.65</v>
      </c>
      <c r="G183" s="77">
        <v>232668.68</v>
      </c>
      <c r="H183" s="77">
        <v>730250.12</v>
      </c>
      <c r="I183" s="77"/>
      <c r="J183" s="77">
        <v>395582.2</v>
      </c>
      <c r="K183" s="77"/>
      <c r="L183" s="77"/>
      <c r="M183" s="77"/>
      <c r="N183" s="77"/>
      <c r="O183" s="77">
        <v>185.13</v>
      </c>
      <c r="P183" s="77">
        <v>150631.76999999999</v>
      </c>
      <c r="Q183" s="77">
        <v>214.51</v>
      </c>
      <c r="R183" s="77">
        <v>137538.22</v>
      </c>
      <c r="S183" s="77">
        <v>48.61</v>
      </c>
      <c r="T183" s="77">
        <v>83399.28</v>
      </c>
    </row>
    <row r="184" spans="1:20" s="18" customFormat="1" ht="15" customHeight="1" x14ac:dyDescent="0.2">
      <c r="A184" s="13">
        <v>162</v>
      </c>
      <c r="B184" s="13">
        <v>25</v>
      </c>
      <c r="C184" s="128" t="s">
        <v>511</v>
      </c>
      <c r="D184" s="77">
        <f t="shared" si="27"/>
        <v>1541007.8699999999</v>
      </c>
      <c r="E184" s="77">
        <f t="shared" si="29"/>
        <v>962790.3899999999</v>
      </c>
      <c r="F184" s="77">
        <v>401032.41</v>
      </c>
      <c r="G184" s="77"/>
      <c r="H184" s="77">
        <v>561757.98</v>
      </c>
      <c r="I184" s="77"/>
      <c r="J184" s="77"/>
      <c r="K184" s="77"/>
      <c r="L184" s="77"/>
      <c r="M184" s="77"/>
      <c r="N184" s="77"/>
      <c r="O184" s="77">
        <v>110</v>
      </c>
      <c r="P184" s="77">
        <v>236262.22999999998</v>
      </c>
      <c r="Q184" s="77">
        <v>110</v>
      </c>
      <c r="R184" s="77">
        <v>136719.10999999999</v>
      </c>
      <c r="S184" s="77">
        <v>110</v>
      </c>
      <c r="T184" s="77">
        <v>205236.13999999998</v>
      </c>
    </row>
    <row r="185" spans="1:20" s="18" customFormat="1" ht="15" customHeight="1" x14ac:dyDescent="0.2">
      <c r="A185" s="13">
        <v>163</v>
      </c>
      <c r="B185" s="13">
        <v>26</v>
      </c>
      <c r="C185" s="128" t="s">
        <v>512</v>
      </c>
      <c r="D185" s="77">
        <f t="shared" si="27"/>
        <v>463581.22</v>
      </c>
      <c r="E185" s="77">
        <f t="shared" si="29"/>
        <v>0</v>
      </c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>
        <v>199.61</v>
      </c>
      <c r="R185" s="77">
        <v>207704.07</v>
      </c>
      <c r="S185" s="77">
        <v>188.5</v>
      </c>
      <c r="T185" s="77">
        <v>255877.15</v>
      </c>
    </row>
    <row r="186" spans="1:20" s="18" customFormat="1" ht="15.75" customHeight="1" x14ac:dyDescent="0.2">
      <c r="A186" s="13">
        <v>164</v>
      </c>
      <c r="B186" s="13">
        <v>27</v>
      </c>
      <c r="C186" s="128" t="s">
        <v>513</v>
      </c>
      <c r="D186" s="77">
        <f t="shared" si="27"/>
        <v>103664.09</v>
      </c>
      <c r="E186" s="77">
        <f t="shared" si="29"/>
        <v>0</v>
      </c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>
        <v>135</v>
      </c>
      <c r="R186" s="77">
        <v>103664.09</v>
      </c>
      <c r="S186" s="77"/>
      <c r="T186" s="77"/>
    </row>
    <row r="187" spans="1:20" s="18" customFormat="1" ht="15" customHeight="1" x14ac:dyDescent="0.2">
      <c r="A187" s="13">
        <v>165</v>
      </c>
      <c r="B187" s="13">
        <v>28</v>
      </c>
      <c r="C187" s="128" t="s">
        <v>514</v>
      </c>
      <c r="D187" s="77">
        <f t="shared" si="27"/>
        <v>827238.39</v>
      </c>
      <c r="E187" s="77">
        <f t="shared" si="29"/>
        <v>827238.39</v>
      </c>
      <c r="F187" s="77"/>
      <c r="G187" s="77"/>
      <c r="H187" s="77"/>
      <c r="I187" s="77"/>
      <c r="J187" s="77">
        <v>827238.39</v>
      </c>
      <c r="K187" s="77"/>
      <c r="L187" s="77"/>
      <c r="M187" s="77"/>
      <c r="N187" s="77"/>
      <c r="O187" s="77"/>
      <c r="P187" s="77"/>
      <c r="Q187" s="77"/>
      <c r="R187" s="77"/>
      <c r="S187" s="77"/>
      <c r="T187" s="77"/>
    </row>
    <row r="188" spans="1:20" s="18" customFormat="1" ht="15" customHeight="1" x14ac:dyDescent="0.2">
      <c r="A188" s="13">
        <v>166</v>
      </c>
      <c r="B188" s="13">
        <v>29</v>
      </c>
      <c r="C188" s="128" t="s">
        <v>515</v>
      </c>
      <c r="D188" s="77">
        <f t="shared" si="27"/>
        <v>2655107.5099999998</v>
      </c>
      <c r="E188" s="77">
        <f t="shared" si="29"/>
        <v>2340013.2799999998</v>
      </c>
      <c r="F188" s="77">
        <v>784577.57</v>
      </c>
      <c r="G188" s="77">
        <v>208549.16</v>
      </c>
      <c r="H188" s="77">
        <v>781977.88</v>
      </c>
      <c r="I188" s="77"/>
      <c r="J188" s="77">
        <v>564908.67000000004</v>
      </c>
      <c r="K188" s="77"/>
      <c r="L188" s="77"/>
      <c r="M188" s="77"/>
      <c r="N188" s="77"/>
      <c r="O188" s="77"/>
      <c r="P188" s="77"/>
      <c r="Q188" s="77">
        <v>283.14</v>
      </c>
      <c r="R188" s="77">
        <v>117486.84</v>
      </c>
      <c r="S188" s="77">
        <v>158.87</v>
      </c>
      <c r="T188" s="77">
        <v>197607.39</v>
      </c>
    </row>
    <row r="189" spans="1:20" s="18" customFormat="1" ht="15" customHeight="1" x14ac:dyDescent="0.2">
      <c r="A189" s="13">
        <v>167</v>
      </c>
      <c r="B189" s="13">
        <v>30</v>
      </c>
      <c r="C189" s="128" t="s">
        <v>516</v>
      </c>
      <c r="D189" s="77">
        <f t="shared" si="27"/>
        <v>5059001.9399999995</v>
      </c>
      <c r="E189" s="77">
        <f t="shared" si="29"/>
        <v>1876129.1599999997</v>
      </c>
      <c r="F189" s="77">
        <v>1107057.0499999998</v>
      </c>
      <c r="G189" s="77"/>
      <c r="H189" s="77">
        <v>769072.11</v>
      </c>
      <c r="I189" s="77"/>
      <c r="J189" s="77"/>
      <c r="K189" s="138">
        <v>1110</v>
      </c>
      <c r="L189" s="77">
        <v>3014922.08</v>
      </c>
      <c r="M189" s="77"/>
      <c r="N189" s="77"/>
      <c r="O189" s="77"/>
      <c r="P189" s="77"/>
      <c r="Q189" s="77">
        <v>55.3</v>
      </c>
      <c r="R189" s="77">
        <v>65221.52</v>
      </c>
      <c r="S189" s="77">
        <v>83.54</v>
      </c>
      <c r="T189" s="77">
        <v>102729.18</v>
      </c>
    </row>
    <row r="190" spans="1:20" s="18" customFormat="1" ht="15" customHeight="1" x14ac:dyDescent="0.2">
      <c r="A190" s="13">
        <v>168</v>
      </c>
      <c r="B190" s="13">
        <v>31</v>
      </c>
      <c r="C190" s="128" t="s">
        <v>517</v>
      </c>
      <c r="D190" s="77">
        <f t="shared" si="27"/>
        <v>1951810.62</v>
      </c>
      <c r="E190" s="77">
        <f t="shared" si="29"/>
        <v>0</v>
      </c>
      <c r="F190" s="77"/>
      <c r="G190" s="77"/>
      <c r="H190" s="77"/>
      <c r="I190" s="77"/>
      <c r="J190" s="77"/>
      <c r="K190" s="138"/>
      <c r="L190" s="77"/>
      <c r="M190" s="77">
        <v>1</v>
      </c>
      <c r="N190" s="77">
        <v>1951810.62</v>
      </c>
      <c r="O190" s="77"/>
      <c r="P190" s="77"/>
      <c r="Q190" s="77"/>
      <c r="R190" s="77"/>
      <c r="S190" s="77"/>
      <c r="T190" s="77"/>
    </row>
    <row r="191" spans="1:20" s="18" customFormat="1" ht="15" customHeight="1" x14ac:dyDescent="0.2">
      <c r="A191" s="13">
        <v>169</v>
      </c>
      <c r="B191" s="13">
        <v>32</v>
      </c>
      <c r="C191" s="128" t="s">
        <v>518</v>
      </c>
      <c r="D191" s="77">
        <f t="shared" si="27"/>
        <v>212452.83000000002</v>
      </c>
      <c r="E191" s="77">
        <f t="shared" si="29"/>
        <v>212452.83000000002</v>
      </c>
      <c r="F191" s="77"/>
      <c r="G191" s="77"/>
      <c r="H191" s="77">
        <v>144155</v>
      </c>
      <c r="I191" s="77"/>
      <c r="J191" s="77">
        <v>68297.83</v>
      </c>
      <c r="K191" s="77"/>
      <c r="L191" s="77"/>
      <c r="M191" s="77"/>
      <c r="N191" s="77"/>
      <c r="O191" s="77"/>
      <c r="P191" s="77"/>
      <c r="Q191" s="77"/>
      <c r="R191" s="77"/>
      <c r="S191" s="77"/>
      <c r="T191" s="77"/>
    </row>
    <row r="192" spans="1:20" s="18" customFormat="1" ht="15" customHeight="1" x14ac:dyDescent="0.2">
      <c r="A192" s="13">
        <v>170</v>
      </c>
      <c r="B192" s="13">
        <v>33</v>
      </c>
      <c r="C192" s="133" t="s">
        <v>519</v>
      </c>
      <c r="D192" s="77">
        <f t="shared" si="27"/>
        <v>4192308.35</v>
      </c>
      <c r="E192" s="77">
        <f>F192+G192+H192+I192+J192</f>
        <v>1291895.1000000001</v>
      </c>
      <c r="F192" s="77"/>
      <c r="G192" s="77"/>
      <c r="H192" s="77">
        <v>1291895.1000000001</v>
      </c>
      <c r="I192" s="77"/>
      <c r="J192" s="77"/>
      <c r="K192" s="138">
        <v>1027.99</v>
      </c>
      <c r="L192" s="77">
        <v>2793785.44</v>
      </c>
      <c r="M192" s="77"/>
      <c r="N192" s="77"/>
      <c r="O192" s="77">
        <v>580.5</v>
      </c>
      <c r="P192" s="77">
        <v>106627.81</v>
      </c>
      <c r="Q192" s="77"/>
      <c r="R192" s="77"/>
      <c r="S192" s="77"/>
      <c r="T192" s="77"/>
    </row>
    <row r="193" spans="1:20" s="18" customFormat="1" ht="15" customHeight="1" x14ac:dyDescent="0.2">
      <c r="A193" s="13">
        <v>171</v>
      </c>
      <c r="B193" s="13">
        <v>34</v>
      </c>
      <c r="C193" s="128" t="s">
        <v>520</v>
      </c>
      <c r="D193" s="77">
        <f t="shared" si="27"/>
        <v>1868312.1800000002</v>
      </c>
      <c r="E193" s="77">
        <f t="shared" si="29"/>
        <v>1868312.1800000002</v>
      </c>
      <c r="F193" s="77"/>
      <c r="G193" s="77">
        <v>1868312.1800000002</v>
      </c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</row>
    <row r="194" spans="1:20" s="18" customFormat="1" ht="15" customHeight="1" x14ac:dyDescent="0.2">
      <c r="A194" s="13">
        <v>172</v>
      </c>
      <c r="B194" s="13">
        <v>35</v>
      </c>
      <c r="C194" s="128" t="s">
        <v>521</v>
      </c>
      <c r="D194" s="77">
        <f t="shared" si="27"/>
        <v>933477.84000000008</v>
      </c>
      <c r="E194" s="77">
        <f t="shared" si="29"/>
        <v>933477.84000000008</v>
      </c>
      <c r="F194" s="77"/>
      <c r="G194" s="77">
        <v>424335.83</v>
      </c>
      <c r="H194" s="77"/>
      <c r="I194" s="77"/>
      <c r="J194" s="77">
        <v>509142.01</v>
      </c>
      <c r="K194" s="77"/>
      <c r="L194" s="77"/>
      <c r="M194" s="77"/>
      <c r="N194" s="77"/>
      <c r="O194" s="77"/>
      <c r="P194" s="77"/>
      <c r="Q194" s="77"/>
      <c r="R194" s="77"/>
      <c r="S194" s="77"/>
      <c r="T194" s="77"/>
    </row>
    <row r="195" spans="1:20" s="18" customFormat="1" ht="15" customHeight="1" x14ac:dyDescent="0.2">
      <c r="A195" s="13">
        <v>173</v>
      </c>
      <c r="B195" s="13">
        <v>36</v>
      </c>
      <c r="C195" s="128" t="s">
        <v>522</v>
      </c>
      <c r="D195" s="77">
        <f t="shared" si="27"/>
        <v>735703.65</v>
      </c>
      <c r="E195" s="77">
        <f>F195+G195+H195+I195+J195</f>
        <v>735703.65</v>
      </c>
      <c r="F195" s="77"/>
      <c r="G195" s="77"/>
      <c r="H195" s="77">
        <v>426333.32</v>
      </c>
      <c r="I195" s="77"/>
      <c r="J195" s="77">
        <v>309370.33</v>
      </c>
      <c r="K195" s="138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1:20" s="18" customFormat="1" ht="15" customHeight="1" x14ac:dyDescent="0.2">
      <c r="A196" s="13">
        <v>174</v>
      </c>
      <c r="B196" s="13">
        <v>37</v>
      </c>
      <c r="C196" s="128" t="s">
        <v>523</v>
      </c>
      <c r="D196" s="77">
        <f t="shared" si="27"/>
        <v>876664.26</v>
      </c>
      <c r="E196" s="77">
        <f>F196+G196+H196+I196+J196</f>
        <v>804733.59</v>
      </c>
      <c r="F196" s="77"/>
      <c r="G196" s="77"/>
      <c r="H196" s="77">
        <v>804733.59</v>
      </c>
      <c r="I196" s="77"/>
      <c r="J196" s="77"/>
      <c r="K196" s="77"/>
      <c r="L196" s="77"/>
      <c r="M196" s="77"/>
      <c r="N196" s="77"/>
      <c r="O196" s="77">
        <v>165</v>
      </c>
      <c r="P196" s="77">
        <v>71930.67</v>
      </c>
      <c r="Q196" s="77"/>
      <c r="R196" s="77"/>
      <c r="S196" s="77"/>
      <c r="T196" s="77"/>
    </row>
    <row r="197" spans="1:20" s="18" customFormat="1" ht="15" customHeight="1" x14ac:dyDescent="0.2">
      <c r="A197" s="13">
        <v>175</v>
      </c>
      <c r="B197" s="13">
        <v>38</v>
      </c>
      <c r="C197" s="133" t="s">
        <v>524</v>
      </c>
      <c r="D197" s="77">
        <f t="shared" si="27"/>
        <v>1456684.65</v>
      </c>
      <c r="E197" s="77">
        <f t="shared" ref="E197" si="30">F197+G197+H197+I197+J197</f>
        <v>1456684.65</v>
      </c>
      <c r="F197" s="77">
        <v>638639.24</v>
      </c>
      <c r="G197" s="77"/>
      <c r="H197" s="77">
        <v>818045.41</v>
      </c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1:20" s="18" customFormat="1" ht="15" customHeight="1" x14ac:dyDescent="0.2">
      <c r="A198" s="13">
        <v>176</v>
      </c>
      <c r="B198" s="13">
        <v>39</v>
      </c>
      <c r="C198" s="128" t="s">
        <v>525</v>
      </c>
      <c r="D198" s="77">
        <f t="shared" si="27"/>
        <v>1732185.52</v>
      </c>
      <c r="E198" s="77">
        <f>F198+G198+H198+I198+J198</f>
        <v>0</v>
      </c>
      <c r="F198" s="77"/>
      <c r="G198" s="77"/>
      <c r="H198" s="77"/>
      <c r="I198" s="77"/>
      <c r="J198" s="77"/>
      <c r="K198" s="77">
        <v>626.63</v>
      </c>
      <c r="L198" s="77">
        <v>1706349</v>
      </c>
      <c r="M198" s="77"/>
      <c r="N198" s="77"/>
      <c r="O198" s="77"/>
      <c r="P198" s="77"/>
      <c r="Q198" s="77">
        <v>71</v>
      </c>
      <c r="R198" s="77">
        <v>25836.52</v>
      </c>
      <c r="S198" s="77"/>
      <c r="T198" s="77"/>
    </row>
    <row r="199" spans="1:20" s="18" customFormat="1" ht="15" customHeight="1" x14ac:dyDescent="0.2">
      <c r="A199" s="13">
        <v>177</v>
      </c>
      <c r="B199" s="13">
        <v>40</v>
      </c>
      <c r="C199" s="128" t="s">
        <v>526</v>
      </c>
      <c r="D199" s="77">
        <f t="shared" si="27"/>
        <v>2698188.0700000003</v>
      </c>
      <c r="E199" s="77">
        <f t="shared" si="29"/>
        <v>2698188.0700000003</v>
      </c>
      <c r="F199" s="77">
        <v>929868.62</v>
      </c>
      <c r="G199" s="77">
        <v>256555.86</v>
      </c>
      <c r="H199" s="77">
        <v>819985.56</v>
      </c>
      <c r="I199" s="77"/>
      <c r="J199" s="77">
        <v>691778.03</v>
      </c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s="18" customFormat="1" ht="15" customHeight="1" x14ac:dyDescent="0.2">
      <c r="A200" s="13">
        <v>178</v>
      </c>
      <c r="B200" s="13">
        <v>41</v>
      </c>
      <c r="C200" s="128" t="s">
        <v>527</v>
      </c>
      <c r="D200" s="77">
        <f t="shared" si="27"/>
        <v>162845.87</v>
      </c>
      <c r="E200" s="77">
        <f t="shared" si="29"/>
        <v>0</v>
      </c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>
        <v>95.24</v>
      </c>
      <c r="T200" s="77">
        <v>162845.87</v>
      </c>
    </row>
    <row r="201" spans="1:20" s="18" customFormat="1" ht="15" customHeight="1" x14ac:dyDescent="0.2">
      <c r="A201" s="13">
        <v>179</v>
      </c>
      <c r="B201" s="13">
        <v>42</v>
      </c>
      <c r="C201" s="128" t="s">
        <v>528</v>
      </c>
      <c r="D201" s="77">
        <f t="shared" si="27"/>
        <v>188458.06</v>
      </c>
      <c r="E201" s="77">
        <f>F201+G201+H201+I201+J201</f>
        <v>0</v>
      </c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>
        <v>125.97</v>
      </c>
      <c r="T201" s="77">
        <v>188458.06</v>
      </c>
    </row>
    <row r="202" spans="1:20" s="18" customFormat="1" ht="15" customHeight="1" x14ac:dyDescent="0.2">
      <c r="A202" s="13">
        <v>180</v>
      </c>
      <c r="B202" s="13">
        <v>43</v>
      </c>
      <c r="C202" s="128" t="s">
        <v>529</v>
      </c>
      <c r="D202" s="77">
        <f t="shared" si="27"/>
        <v>647751.48</v>
      </c>
      <c r="E202" s="77">
        <f>F202+G202+H202+I202+J202</f>
        <v>647751.48</v>
      </c>
      <c r="F202" s="77">
        <v>428412.53</v>
      </c>
      <c r="G202" s="77"/>
      <c r="H202" s="77">
        <v>219338.95</v>
      </c>
      <c r="I202" s="77"/>
      <c r="J202" s="77"/>
      <c r="K202" s="138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1:20" s="18" customFormat="1" ht="15" customHeight="1" x14ac:dyDescent="0.2">
      <c r="A203" s="13">
        <v>181</v>
      </c>
      <c r="B203" s="13">
        <v>44</v>
      </c>
      <c r="C203" s="128" t="s">
        <v>530</v>
      </c>
      <c r="D203" s="77">
        <f t="shared" si="27"/>
        <v>931921.02</v>
      </c>
      <c r="E203" s="77">
        <f t="shared" si="29"/>
        <v>931921.02</v>
      </c>
      <c r="F203" s="77">
        <v>931921.02</v>
      </c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1:20" s="18" customFormat="1" ht="15" customHeight="1" x14ac:dyDescent="0.2">
      <c r="A204" s="13">
        <v>182</v>
      </c>
      <c r="B204" s="13">
        <v>45</v>
      </c>
      <c r="C204" s="128" t="s">
        <v>531</v>
      </c>
      <c r="D204" s="77">
        <f t="shared" si="27"/>
        <v>1562775.9800000002</v>
      </c>
      <c r="E204" s="77">
        <f t="shared" si="29"/>
        <v>1173896.3900000001</v>
      </c>
      <c r="F204" s="77"/>
      <c r="G204" s="77">
        <v>382713.98</v>
      </c>
      <c r="H204" s="77">
        <v>536687.05000000005</v>
      </c>
      <c r="I204" s="77"/>
      <c r="J204" s="77">
        <v>254495.35999999999</v>
      </c>
      <c r="K204" s="77"/>
      <c r="L204" s="77"/>
      <c r="M204" s="77"/>
      <c r="N204" s="77"/>
      <c r="O204" s="77">
        <v>202.02</v>
      </c>
      <c r="P204" s="77">
        <v>105138.28</v>
      </c>
      <c r="Q204" s="77">
        <v>81.56</v>
      </c>
      <c r="R204" s="77">
        <v>104622.25</v>
      </c>
      <c r="S204" s="77">
        <v>96.26</v>
      </c>
      <c r="T204" s="77">
        <v>179119.06</v>
      </c>
    </row>
    <row r="205" spans="1:20" s="18" customFormat="1" ht="15.75" customHeight="1" x14ac:dyDescent="0.2">
      <c r="A205" s="13">
        <v>183</v>
      </c>
      <c r="B205" s="13">
        <v>46</v>
      </c>
      <c r="C205" s="128" t="s">
        <v>532</v>
      </c>
      <c r="D205" s="77">
        <f t="shared" si="27"/>
        <v>1102747.81</v>
      </c>
      <c r="E205" s="77">
        <f>F205+G205+H205+I205+J205</f>
        <v>590891.03</v>
      </c>
      <c r="F205" s="77">
        <v>590891.03</v>
      </c>
      <c r="G205" s="77"/>
      <c r="H205" s="77"/>
      <c r="I205" s="77"/>
      <c r="J205" s="77"/>
      <c r="K205" s="138"/>
      <c r="L205" s="77"/>
      <c r="M205" s="77"/>
      <c r="N205" s="77"/>
      <c r="O205" s="77"/>
      <c r="P205" s="77"/>
      <c r="Q205" s="77">
        <v>198.25</v>
      </c>
      <c r="R205" s="77">
        <v>337045.54</v>
      </c>
      <c r="S205" s="77">
        <v>125.6</v>
      </c>
      <c r="T205" s="77">
        <v>174811.24</v>
      </c>
    </row>
    <row r="206" spans="1:20" s="18" customFormat="1" ht="15.75" customHeight="1" x14ac:dyDescent="0.2">
      <c r="A206" s="13">
        <v>184</v>
      </c>
      <c r="B206" s="13">
        <v>47</v>
      </c>
      <c r="C206" s="128" t="s">
        <v>533</v>
      </c>
      <c r="D206" s="77">
        <f t="shared" si="27"/>
        <v>566782.35000000009</v>
      </c>
      <c r="E206" s="77">
        <f t="shared" si="29"/>
        <v>328096.93</v>
      </c>
      <c r="F206" s="77"/>
      <c r="G206" s="77"/>
      <c r="H206" s="77">
        <v>328096.93</v>
      </c>
      <c r="I206" s="77"/>
      <c r="J206" s="77"/>
      <c r="K206" s="77"/>
      <c r="L206" s="77"/>
      <c r="M206" s="77"/>
      <c r="N206" s="77"/>
      <c r="O206" s="77"/>
      <c r="P206" s="77"/>
      <c r="Q206" s="77">
        <v>57.85</v>
      </c>
      <c r="R206" s="77">
        <v>96212.47</v>
      </c>
      <c r="S206" s="77">
        <v>86.18</v>
      </c>
      <c r="T206" s="77">
        <v>142472.95000000001</v>
      </c>
    </row>
    <row r="207" spans="1:20" s="18" customFormat="1" ht="15.75" customHeight="1" x14ac:dyDescent="0.2">
      <c r="A207" s="13">
        <v>185</v>
      </c>
      <c r="B207" s="13">
        <v>48</v>
      </c>
      <c r="C207" s="128" t="s">
        <v>534</v>
      </c>
      <c r="D207" s="77">
        <f t="shared" si="27"/>
        <v>7577821.1200000001</v>
      </c>
      <c r="E207" s="77">
        <f t="shared" si="29"/>
        <v>0</v>
      </c>
      <c r="F207" s="77"/>
      <c r="G207" s="77"/>
      <c r="H207" s="77"/>
      <c r="I207" s="77"/>
      <c r="J207" s="77"/>
      <c r="K207" s="77"/>
      <c r="L207" s="77"/>
      <c r="M207" s="77">
        <v>4</v>
      </c>
      <c r="N207" s="77">
        <v>7577821.1200000001</v>
      </c>
      <c r="O207" s="77"/>
      <c r="P207" s="77"/>
      <c r="Q207" s="77"/>
      <c r="R207" s="77"/>
      <c r="S207" s="77"/>
      <c r="T207" s="77"/>
    </row>
    <row r="208" spans="1:20" s="18" customFormat="1" ht="15" customHeight="1" x14ac:dyDescent="0.2">
      <c r="A208" s="13">
        <v>186</v>
      </c>
      <c r="B208" s="13">
        <v>49</v>
      </c>
      <c r="C208" s="128" t="s">
        <v>308</v>
      </c>
      <c r="D208" s="77">
        <f t="shared" si="27"/>
        <v>483645.15</v>
      </c>
      <c r="E208" s="77">
        <f t="shared" si="29"/>
        <v>483645.15</v>
      </c>
      <c r="F208" s="77"/>
      <c r="G208" s="77"/>
      <c r="H208" s="77">
        <v>483645.15</v>
      </c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1:20" s="18" customFormat="1" ht="15" customHeight="1" x14ac:dyDescent="0.2">
      <c r="A209" s="13">
        <v>187</v>
      </c>
      <c r="B209" s="13">
        <v>50</v>
      </c>
      <c r="C209" s="128" t="s">
        <v>535</v>
      </c>
      <c r="D209" s="77">
        <f t="shared" si="27"/>
        <v>1069813.23</v>
      </c>
      <c r="E209" s="77">
        <f t="shared" si="29"/>
        <v>689869.5</v>
      </c>
      <c r="F209" s="77"/>
      <c r="G209" s="77"/>
      <c r="H209" s="77"/>
      <c r="I209" s="77"/>
      <c r="J209" s="77">
        <v>689869.5</v>
      </c>
      <c r="K209" s="77"/>
      <c r="L209" s="77"/>
      <c r="M209" s="77"/>
      <c r="N209" s="77"/>
      <c r="O209" s="77"/>
      <c r="P209" s="77"/>
      <c r="Q209" s="77">
        <v>268.24</v>
      </c>
      <c r="R209" s="77">
        <v>242156.73</v>
      </c>
      <c r="S209" s="77">
        <v>105.42</v>
      </c>
      <c r="T209" s="77">
        <v>137787</v>
      </c>
    </row>
    <row r="210" spans="1:20" s="18" customFormat="1" ht="15" customHeight="1" x14ac:dyDescent="0.2">
      <c r="A210" s="13">
        <v>188</v>
      </c>
      <c r="B210" s="13">
        <v>51</v>
      </c>
      <c r="C210" s="128" t="s">
        <v>536</v>
      </c>
      <c r="D210" s="77">
        <f t="shared" si="27"/>
        <v>7562716.6900000004</v>
      </c>
      <c r="E210" s="77">
        <f t="shared" si="29"/>
        <v>0</v>
      </c>
      <c r="F210" s="77"/>
      <c r="G210" s="77"/>
      <c r="H210" s="77"/>
      <c r="I210" s="77"/>
      <c r="J210" s="77"/>
      <c r="K210" s="77"/>
      <c r="L210" s="77"/>
      <c r="M210" s="77">
        <v>4</v>
      </c>
      <c r="N210" s="77">
        <v>7562716.6900000004</v>
      </c>
      <c r="O210" s="77"/>
      <c r="P210" s="77"/>
      <c r="Q210" s="77"/>
      <c r="R210" s="77"/>
      <c r="S210" s="77"/>
      <c r="T210" s="77"/>
    </row>
    <row r="211" spans="1:20" s="18" customFormat="1" ht="15" customHeight="1" x14ac:dyDescent="0.2">
      <c r="A211" s="13">
        <v>189</v>
      </c>
      <c r="B211" s="13">
        <v>52</v>
      </c>
      <c r="C211" s="128" t="s">
        <v>537</v>
      </c>
      <c r="D211" s="77">
        <f t="shared" si="27"/>
        <v>3775790.2300000004</v>
      </c>
      <c r="E211" s="77">
        <f t="shared" si="29"/>
        <v>1650993.57</v>
      </c>
      <c r="F211" s="77">
        <v>362232.2</v>
      </c>
      <c r="G211" s="77">
        <v>181595.32</v>
      </c>
      <c r="H211" s="77">
        <v>728771.75</v>
      </c>
      <c r="I211" s="77"/>
      <c r="J211" s="77">
        <v>378394.3</v>
      </c>
      <c r="K211" s="77">
        <v>804.25</v>
      </c>
      <c r="L211" s="77">
        <v>2124796.66</v>
      </c>
      <c r="M211" s="77"/>
      <c r="N211" s="77"/>
      <c r="O211" s="77"/>
      <c r="P211" s="77"/>
      <c r="Q211" s="77"/>
      <c r="R211" s="77"/>
      <c r="S211" s="77"/>
      <c r="T211" s="77"/>
    </row>
    <row r="212" spans="1:20" s="18" customFormat="1" ht="15" customHeight="1" x14ac:dyDescent="0.2">
      <c r="A212" s="13">
        <v>190</v>
      </c>
      <c r="B212" s="13">
        <v>53</v>
      </c>
      <c r="C212" s="128" t="s">
        <v>538</v>
      </c>
      <c r="D212" s="77">
        <f t="shared" si="27"/>
        <v>1544880.45</v>
      </c>
      <c r="E212" s="77">
        <f>F212+G212+H212+I212+J212</f>
        <v>751327.32</v>
      </c>
      <c r="F212" s="77"/>
      <c r="G212" s="77"/>
      <c r="H212" s="77"/>
      <c r="I212" s="77"/>
      <c r="J212" s="77">
        <v>751327.32</v>
      </c>
      <c r="K212" s="77"/>
      <c r="L212" s="77"/>
      <c r="M212" s="77"/>
      <c r="N212" s="77"/>
      <c r="O212" s="77">
        <v>643.1</v>
      </c>
      <c r="P212" s="77">
        <v>280620.21000000002</v>
      </c>
      <c r="Q212" s="77">
        <v>165</v>
      </c>
      <c r="R212" s="77">
        <v>205078.68</v>
      </c>
      <c r="S212" s="77">
        <v>165</v>
      </c>
      <c r="T212" s="77">
        <v>307854.24</v>
      </c>
    </row>
    <row r="213" spans="1:20" s="18" customFormat="1" ht="15" customHeight="1" x14ac:dyDescent="0.2">
      <c r="A213" s="13">
        <v>191</v>
      </c>
      <c r="B213" s="13">
        <v>54</v>
      </c>
      <c r="C213" s="128" t="s">
        <v>539</v>
      </c>
      <c r="D213" s="77">
        <f t="shared" si="27"/>
        <v>768936.34000000008</v>
      </c>
      <c r="E213" s="77">
        <f>F213+G213+H213+I213+J213</f>
        <v>768936.34000000008</v>
      </c>
      <c r="F213" s="77"/>
      <c r="G213" s="77">
        <v>293481.94</v>
      </c>
      <c r="H213" s="77"/>
      <c r="I213" s="77"/>
      <c r="J213" s="77">
        <v>475454.4</v>
      </c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1:20" s="18" customFormat="1" ht="15" customHeight="1" x14ac:dyDescent="0.2">
      <c r="A214" s="13">
        <v>192</v>
      </c>
      <c r="B214" s="13">
        <v>55</v>
      </c>
      <c r="C214" s="128" t="s">
        <v>540</v>
      </c>
      <c r="D214" s="77">
        <f t="shared" si="27"/>
        <v>729000.55</v>
      </c>
      <c r="E214" s="77">
        <f>F214+G214+H214+I214+J214</f>
        <v>729000.55</v>
      </c>
      <c r="F214" s="77"/>
      <c r="G214" s="77">
        <v>360644.48</v>
      </c>
      <c r="H214" s="77"/>
      <c r="I214" s="77"/>
      <c r="J214" s="77">
        <v>368356.07</v>
      </c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20" s="18" customFormat="1" ht="15" customHeight="1" x14ac:dyDescent="0.2">
      <c r="A215" s="13">
        <v>193</v>
      </c>
      <c r="B215" s="13">
        <v>56</v>
      </c>
      <c r="C215" s="128" t="s">
        <v>541</v>
      </c>
      <c r="D215" s="77">
        <f t="shared" si="27"/>
        <v>4519898.97</v>
      </c>
      <c r="E215" s="77">
        <f>F215+G215+H215+I215+J215</f>
        <v>1280737.26</v>
      </c>
      <c r="F215" s="77">
        <v>1280737.26</v>
      </c>
      <c r="G215" s="77"/>
      <c r="H215" s="77"/>
      <c r="I215" s="77"/>
      <c r="J215" s="77"/>
      <c r="K215" s="138">
        <v>1248.5</v>
      </c>
      <c r="L215" s="77">
        <v>3015439.53</v>
      </c>
      <c r="M215" s="77"/>
      <c r="N215" s="77"/>
      <c r="O215" s="77"/>
      <c r="P215" s="77"/>
      <c r="Q215" s="77">
        <v>180</v>
      </c>
      <c r="R215" s="77">
        <v>223722.18</v>
      </c>
      <c r="S215" s="77"/>
      <c r="T215" s="77"/>
    </row>
    <row r="216" spans="1:20" s="18" customFormat="1" ht="15" customHeight="1" x14ac:dyDescent="0.2">
      <c r="A216" s="13">
        <v>194</v>
      </c>
      <c r="B216" s="13">
        <v>57</v>
      </c>
      <c r="C216" s="128" t="s">
        <v>542</v>
      </c>
      <c r="D216" s="77">
        <f t="shared" si="27"/>
        <v>1709067.8699999999</v>
      </c>
      <c r="E216" s="77">
        <f t="shared" si="29"/>
        <v>1640773.92</v>
      </c>
      <c r="F216" s="77">
        <v>738491.46</v>
      </c>
      <c r="G216" s="77"/>
      <c r="H216" s="77">
        <v>902282.46</v>
      </c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>
        <v>65.3</v>
      </c>
      <c r="T216" s="77">
        <v>68293.95</v>
      </c>
    </row>
    <row r="217" spans="1:20" s="142" customFormat="1" ht="15" customHeight="1" x14ac:dyDescent="0.2">
      <c r="A217" s="13">
        <v>195</v>
      </c>
      <c r="B217" s="13">
        <v>58</v>
      </c>
      <c r="C217" s="128" t="s">
        <v>316</v>
      </c>
      <c r="D217" s="77">
        <f t="shared" si="27"/>
        <v>174006.14</v>
      </c>
      <c r="E217" s="77">
        <f t="shared" si="29"/>
        <v>0</v>
      </c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>
        <v>140</v>
      </c>
      <c r="R217" s="77">
        <v>174006.14</v>
      </c>
      <c r="S217" s="77"/>
      <c r="T217" s="77"/>
    </row>
    <row r="218" spans="1:20" s="18" customFormat="1" ht="15" customHeight="1" x14ac:dyDescent="0.2">
      <c r="A218" s="13">
        <v>196</v>
      </c>
      <c r="B218" s="13">
        <v>59</v>
      </c>
      <c r="C218" s="128" t="s">
        <v>543</v>
      </c>
      <c r="D218" s="77">
        <f t="shared" si="27"/>
        <v>2154178.6</v>
      </c>
      <c r="E218" s="77">
        <f t="shared" si="29"/>
        <v>287482.42</v>
      </c>
      <c r="F218" s="77">
        <v>92769.439999999988</v>
      </c>
      <c r="G218" s="77"/>
      <c r="H218" s="77">
        <v>194712.98</v>
      </c>
      <c r="I218" s="77"/>
      <c r="J218" s="77"/>
      <c r="K218" s="77">
        <v>685</v>
      </c>
      <c r="L218" s="77">
        <v>1866696.18</v>
      </c>
      <c r="M218" s="77"/>
      <c r="N218" s="77"/>
      <c r="O218" s="77"/>
      <c r="P218" s="77"/>
      <c r="Q218" s="77"/>
      <c r="R218" s="77"/>
      <c r="S218" s="77"/>
      <c r="T218" s="77"/>
    </row>
    <row r="219" spans="1:20" s="18" customFormat="1" ht="15" customHeight="1" x14ac:dyDescent="0.2">
      <c r="A219" s="13">
        <v>197</v>
      </c>
      <c r="B219" s="13">
        <v>60</v>
      </c>
      <c r="C219" s="128" t="s">
        <v>544</v>
      </c>
      <c r="D219" s="77">
        <f t="shared" si="27"/>
        <v>2936135.31</v>
      </c>
      <c r="E219" s="77">
        <f t="shared" si="29"/>
        <v>0</v>
      </c>
      <c r="F219" s="77"/>
      <c r="G219" s="77"/>
      <c r="H219" s="77"/>
      <c r="I219" s="77"/>
      <c r="J219" s="77"/>
      <c r="K219" s="77">
        <v>1077.5</v>
      </c>
      <c r="L219" s="77">
        <v>2936135.31</v>
      </c>
      <c r="M219" s="77"/>
      <c r="N219" s="77"/>
      <c r="O219" s="77"/>
      <c r="P219" s="77"/>
      <c r="Q219" s="77"/>
      <c r="R219" s="77"/>
      <c r="S219" s="77"/>
      <c r="T219" s="77"/>
    </row>
    <row r="220" spans="1:20" s="18" customFormat="1" ht="15" customHeight="1" x14ac:dyDescent="0.2">
      <c r="A220" s="13">
        <v>198</v>
      </c>
      <c r="B220" s="13">
        <v>61</v>
      </c>
      <c r="C220" s="128" t="s">
        <v>136</v>
      </c>
      <c r="D220" s="77">
        <f t="shared" si="27"/>
        <v>119328.39</v>
      </c>
      <c r="E220" s="77">
        <f t="shared" si="29"/>
        <v>0</v>
      </c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>
        <v>110.8</v>
      </c>
      <c r="T220" s="77">
        <v>119328.39</v>
      </c>
    </row>
    <row r="221" spans="1:20" s="18" customFormat="1" ht="15" customHeight="1" x14ac:dyDescent="0.2">
      <c r="A221" s="13">
        <v>199</v>
      </c>
      <c r="B221" s="13">
        <v>62</v>
      </c>
      <c r="C221" s="128" t="s">
        <v>545</v>
      </c>
      <c r="D221" s="77">
        <f t="shared" si="27"/>
        <v>184723.61000000002</v>
      </c>
      <c r="E221" s="77">
        <f t="shared" si="29"/>
        <v>184723.61000000002</v>
      </c>
      <c r="F221" s="77">
        <v>184723.61000000002</v>
      </c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s="18" customFormat="1" ht="15" customHeight="1" x14ac:dyDescent="0.2">
      <c r="A222" s="13">
        <v>200</v>
      </c>
      <c r="B222" s="13">
        <v>63</v>
      </c>
      <c r="C222" s="128" t="s">
        <v>546</v>
      </c>
      <c r="D222" s="77">
        <f t="shared" si="27"/>
        <v>2564729.2200000002</v>
      </c>
      <c r="E222" s="77">
        <f t="shared" si="29"/>
        <v>2235008.08</v>
      </c>
      <c r="F222" s="77">
        <v>694671.49</v>
      </c>
      <c r="G222" s="77">
        <v>789586.47</v>
      </c>
      <c r="H222" s="77">
        <v>750750.12</v>
      </c>
      <c r="I222" s="77"/>
      <c r="J222" s="77"/>
      <c r="K222" s="77"/>
      <c r="L222" s="77"/>
      <c r="M222" s="77"/>
      <c r="N222" s="77"/>
      <c r="O222" s="77"/>
      <c r="P222" s="77"/>
      <c r="Q222" s="77">
        <v>76.900000000000006</v>
      </c>
      <c r="R222" s="77">
        <v>68511.48</v>
      </c>
      <c r="S222" s="77">
        <v>140</v>
      </c>
      <c r="T222" s="77">
        <v>261209.66</v>
      </c>
    </row>
    <row r="223" spans="1:20" x14ac:dyDescent="0.25">
      <c r="A223" s="13">
        <v>201</v>
      </c>
      <c r="B223" s="13">
        <v>64</v>
      </c>
      <c r="C223" s="128" t="s">
        <v>138</v>
      </c>
      <c r="D223" s="77">
        <f t="shared" si="27"/>
        <v>318232.58999999997</v>
      </c>
      <c r="E223" s="77">
        <f>F223+G223+H223+I223+J223</f>
        <v>318232.58999999997</v>
      </c>
      <c r="F223" s="77">
        <v>318232.58999999997</v>
      </c>
      <c r="G223" s="77"/>
      <c r="H223" s="77"/>
      <c r="I223" s="77"/>
      <c r="J223" s="77"/>
      <c r="K223" s="138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x14ac:dyDescent="0.25">
      <c r="A224" s="13">
        <v>202</v>
      </c>
      <c r="B224" s="13">
        <v>65</v>
      </c>
      <c r="C224" s="128" t="s">
        <v>139</v>
      </c>
      <c r="D224" s="77">
        <f t="shared" ref="D224:D242" si="31">E224+L224+N224+P224+R224+T224</f>
        <v>1396284.32</v>
      </c>
      <c r="E224" s="77">
        <f t="shared" si="29"/>
        <v>694869.14</v>
      </c>
      <c r="F224" s="77">
        <v>694869.14</v>
      </c>
      <c r="G224" s="77"/>
      <c r="H224" s="77"/>
      <c r="I224" s="77"/>
      <c r="J224" s="77"/>
      <c r="K224" s="77">
        <v>260.2</v>
      </c>
      <c r="L224" s="77">
        <v>701415.18</v>
      </c>
      <c r="M224" s="77"/>
      <c r="N224" s="77"/>
      <c r="O224" s="77"/>
      <c r="P224" s="77"/>
      <c r="Q224" s="77"/>
      <c r="R224" s="77"/>
      <c r="S224" s="77"/>
      <c r="T224" s="77"/>
    </row>
    <row r="225" spans="1:20" x14ac:dyDescent="0.25">
      <c r="A225" s="13">
        <v>203</v>
      </c>
      <c r="B225" s="13">
        <v>66</v>
      </c>
      <c r="C225" s="128" t="s">
        <v>547</v>
      </c>
      <c r="D225" s="77">
        <f t="shared" si="31"/>
        <v>2147512.8899999997</v>
      </c>
      <c r="E225" s="77">
        <f t="shared" si="29"/>
        <v>1953594.39</v>
      </c>
      <c r="F225" s="77">
        <v>499818.60000000003</v>
      </c>
      <c r="G225" s="77">
        <v>431287.38</v>
      </c>
      <c r="H225" s="77">
        <v>657312.21</v>
      </c>
      <c r="I225" s="77"/>
      <c r="J225" s="77">
        <v>365176.2</v>
      </c>
      <c r="K225" s="77"/>
      <c r="L225" s="77"/>
      <c r="M225" s="77"/>
      <c r="N225" s="77"/>
      <c r="O225" s="77">
        <v>388.63</v>
      </c>
      <c r="P225" s="77">
        <v>193918.5</v>
      </c>
      <c r="Q225" s="77"/>
      <c r="R225" s="77"/>
      <c r="S225" s="77"/>
      <c r="T225" s="77"/>
    </row>
    <row r="226" spans="1:20" x14ac:dyDescent="0.25">
      <c r="A226" s="13">
        <v>204</v>
      </c>
      <c r="B226" s="13">
        <v>67</v>
      </c>
      <c r="C226" s="128" t="s">
        <v>548</v>
      </c>
      <c r="D226" s="77">
        <f t="shared" si="31"/>
        <v>3747428.52</v>
      </c>
      <c r="E226" s="77">
        <f t="shared" si="29"/>
        <v>3747428.52</v>
      </c>
      <c r="F226" s="77">
        <v>1685414.67</v>
      </c>
      <c r="G226" s="77"/>
      <c r="H226" s="77">
        <v>2062013.85</v>
      </c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</row>
    <row r="227" spans="1:20" x14ac:dyDescent="0.25">
      <c r="A227" s="13">
        <v>205</v>
      </c>
      <c r="B227" s="13">
        <v>68</v>
      </c>
      <c r="C227" s="128" t="s">
        <v>549</v>
      </c>
      <c r="D227" s="77">
        <f t="shared" si="31"/>
        <v>1109416.8600000001</v>
      </c>
      <c r="E227" s="77">
        <f t="shared" si="29"/>
        <v>632215.80000000005</v>
      </c>
      <c r="F227" s="77">
        <v>632215.80000000005</v>
      </c>
      <c r="G227" s="77"/>
      <c r="H227" s="77"/>
      <c r="I227" s="77"/>
      <c r="J227" s="77"/>
      <c r="K227" s="77"/>
      <c r="L227" s="77"/>
      <c r="M227" s="77"/>
      <c r="N227" s="77"/>
      <c r="O227" s="77">
        <v>716.45</v>
      </c>
      <c r="P227" s="77">
        <v>346552.14</v>
      </c>
      <c r="Q227" s="77">
        <v>128.1</v>
      </c>
      <c r="R227" s="77">
        <v>130648.92</v>
      </c>
      <c r="S227" s="77"/>
      <c r="T227" s="77"/>
    </row>
    <row r="228" spans="1:20" x14ac:dyDescent="0.25">
      <c r="A228" s="13">
        <v>206</v>
      </c>
      <c r="B228" s="13">
        <v>69</v>
      </c>
      <c r="C228" s="128" t="s">
        <v>550</v>
      </c>
      <c r="D228" s="77">
        <f t="shared" si="31"/>
        <v>3602597.04</v>
      </c>
      <c r="E228" s="77">
        <f t="shared" si="29"/>
        <v>0</v>
      </c>
      <c r="F228" s="77"/>
      <c r="G228" s="77"/>
      <c r="H228" s="77"/>
      <c r="I228" s="77"/>
      <c r="J228" s="77"/>
      <c r="K228" s="77">
        <v>1437.12</v>
      </c>
      <c r="L228" s="77">
        <v>3602597.04</v>
      </c>
      <c r="M228" s="77"/>
      <c r="N228" s="77"/>
      <c r="O228" s="77"/>
      <c r="P228" s="77"/>
      <c r="Q228" s="77"/>
      <c r="R228" s="77"/>
      <c r="S228" s="77"/>
      <c r="T228" s="77"/>
    </row>
    <row r="229" spans="1:20" x14ac:dyDescent="0.25">
      <c r="A229" s="13">
        <v>207</v>
      </c>
      <c r="B229" s="13">
        <v>70</v>
      </c>
      <c r="C229" s="128" t="s">
        <v>551</v>
      </c>
      <c r="D229" s="77">
        <f t="shared" si="31"/>
        <v>1263329.22</v>
      </c>
      <c r="E229" s="77">
        <f t="shared" si="29"/>
        <v>1263329.22</v>
      </c>
      <c r="F229" s="77">
        <v>445507.56</v>
      </c>
      <c r="G229" s="77"/>
      <c r="H229" s="77">
        <v>817821.66</v>
      </c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</row>
    <row r="230" spans="1:20" x14ac:dyDescent="0.25">
      <c r="A230" s="13">
        <v>208</v>
      </c>
      <c r="B230" s="13">
        <v>71</v>
      </c>
      <c r="C230" s="128" t="s">
        <v>552</v>
      </c>
      <c r="D230" s="77">
        <f t="shared" si="31"/>
        <v>4982269.6500000004</v>
      </c>
      <c r="E230" s="77">
        <f t="shared" si="29"/>
        <v>1563223.99</v>
      </c>
      <c r="F230" s="77"/>
      <c r="G230" s="77"/>
      <c r="H230" s="77">
        <v>1563223.99</v>
      </c>
      <c r="I230" s="77"/>
      <c r="J230" s="77"/>
      <c r="K230" s="77">
        <v>1204.5</v>
      </c>
      <c r="L230" s="77">
        <v>3282326.55</v>
      </c>
      <c r="M230" s="77"/>
      <c r="N230" s="77"/>
      <c r="O230" s="77"/>
      <c r="P230" s="77"/>
      <c r="Q230" s="77">
        <v>110</v>
      </c>
      <c r="R230" s="77">
        <v>136719.10999999999</v>
      </c>
      <c r="S230" s="77"/>
      <c r="T230" s="77"/>
    </row>
    <row r="231" spans="1:20" x14ac:dyDescent="0.25">
      <c r="A231" s="13">
        <v>209</v>
      </c>
      <c r="B231" s="13">
        <v>72</v>
      </c>
      <c r="C231" s="128" t="s">
        <v>553</v>
      </c>
      <c r="D231" s="77">
        <f t="shared" si="31"/>
        <v>2218391.87</v>
      </c>
      <c r="E231" s="77">
        <f t="shared" si="29"/>
        <v>2218391.87</v>
      </c>
      <c r="F231" s="77"/>
      <c r="G231" s="77"/>
      <c r="H231" s="77">
        <v>2218391.87</v>
      </c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</row>
    <row r="232" spans="1:20" x14ac:dyDescent="0.25">
      <c r="A232" s="13">
        <v>210</v>
      </c>
      <c r="B232" s="13">
        <v>73</v>
      </c>
      <c r="C232" s="128" t="s">
        <v>554</v>
      </c>
      <c r="D232" s="77">
        <f t="shared" si="31"/>
        <v>1024842.21</v>
      </c>
      <c r="E232" s="77">
        <f>F232+G232+H232+I232+J232</f>
        <v>1024842.21</v>
      </c>
      <c r="F232" s="77"/>
      <c r="G232" s="77">
        <v>1024842.21</v>
      </c>
      <c r="H232" s="77"/>
      <c r="I232" s="77"/>
      <c r="J232" s="77"/>
      <c r="K232" s="138"/>
      <c r="L232" s="77"/>
      <c r="M232" s="77"/>
      <c r="N232" s="77"/>
      <c r="O232" s="77"/>
      <c r="P232" s="77"/>
      <c r="Q232" s="77"/>
      <c r="R232" s="77"/>
      <c r="S232" s="77"/>
      <c r="T232" s="77"/>
    </row>
    <row r="233" spans="1:20" x14ac:dyDescent="0.25">
      <c r="A233" s="13">
        <v>211</v>
      </c>
      <c r="B233" s="13">
        <v>74</v>
      </c>
      <c r="C233" s="128" t="s">
        <v>555</v>
      </c>
      <c r="D233" s="77">
        <f t="shared" si="31"/>
        <v>1299633.4000000001</v>
      </c>
      <c r="E233" s="77">
        <f>F233+G233+H233+I233+J233</f>
        <v>999304.37</v>
      </c>
      <c r="F233" s="77"/>
      <c r="G233" s="77"/>
      <c r="H233" s="77">
        <v>999304.37</v>
      </c>
      <c r="I233" s="77"/>
      <c r="J233" s="77"/>
      <c r="K233" s="138"/>
      <c r="L233" s="77"/>
      <c r="M233" s="77"/>
      <c r="N233" s="77"/>
      <c r="O233" s="77"/>
      <c r="P233" s="77"/>
      <c r="Q233" s="77">
        <v>176.42</v>
      </c>
      <c r="R233" s="77">
        <v>51028.71</v>
      </c>
      <c r="S233" s="77">
        <v>207.66</v>
      </c>
      <c r="T233" s="77">
        <v>249300.32</v>
      </c>
    </row>
    <row r="234" spans="1:20" x14ac:dyDescent="0.25">
      <c r="A234" s="13">
        <v>212</v>
      </c>
      <c r="B234" s="13">
        <v>75</v>
      </c>
      <c r="C234" s="128" t="s">
        <v>556</v>
      </c>
      <c r="D234" s="77">
        <f t="shared" si="31"/>
        <v>673844.75</v>
      </c>
      <c r="E234" s="77">
        <f t="shared" si="29"/>
        <v>673844.75</v>
      </c>
      <c r="F234" s="77"/>
      <c r="G234" s="77">
        <v>673844.75</v>
      </c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</row>
    <row r="235" spans="1:20" x14ac:dyDescent="0.25">
      <c r="A235" s="13">
        <v>213</v>
      </c>
      <c r="B235" s="13">
        <v>76</v>
      </c>
      <c r="C235" s="128" t="s">
        <v>557</v>
      </c>
      <c r="D235" s="77">
        <f t="shared" si="31"/>
        <v>6196279.6599999992</v>
      </c>
      <c r="E235" s="77">
        <f t="shared" si="29"/>
        <v>1882984.51</v>
      </c>
      <c r="F235" s="77"/>
      <c r="G235" s="77"/>
      <c r="H235" s="77">
        <v>1882984.51</v>
      </c>
      <c r="I235" s="77"/>
      <c r="J235" s="77"/>
      <c r="K235" s="77">
        <v>1477.9</v>
      </c>
      <c r="L235" s="77">
        <v>4027399.71</v>
      </c>
      <c r="M235" s="77"/>
      <c r="N235" s="77"/>
      <c r="O235" s="77"/>
      <c r="P235" s="77"/>
      <c r="Q235" s="77">
        <v>112.8</v>
      </c>
      <c r="R235" s="77">
        <v>60069.599999999999</v>
      </c>
      <c r="S235" s="77">
        <v>211.8</v>
      </c>
      <c r="T235" s="77">
        <v>225825.84</v>
      </c>
    </row>
    <row r="236" spans="1:20" x14ac:dyDescent="0.25">
      <c r="A236" s="13">
        <v>214</v>
      </c>
      <c r="B236" s="13">
        <v>77</v>
      </c>
      <c r="C236" s="128" t="s">
        <v>558</v>
      </c>
      <c r="D236" s="77">
        <f t="shared" si="31"/>
        <v>3103756.3200000003</v>
      </c>
      <c r="E236" s="77">
        <f>F236+G236+H236+I236+J236</f>
        <v>2901094.35</v>
      </c>
      <c r="F236" s="77">
        <v>1243629.48</v>
      </c>
      <c r="G236" s="77"/>
      <c r="H236" s="77">
        <v>1657464.87</v>
      </c>
      <c r="I236" s="77"/>
      <c r="J236" s="77"/>
      <c r="K236" s="77"/>
      <c r="L236" s="77"/>
      <c r="M236" s="77"/>
      <c r="N236" s="77"/>
      <c r="O236" s="77"/>
      <c r="P236" s="77"/>
      <c r="Q236" s="77">
        <v>166.8</v>
      </c>
      <c r="R236" s="77">
        <v>202661.97</v>
      </c>
      <c r="S236" s="77"/>
      <c r="T236" s="77"/>
    </row>
    <row r="237" spans="1:20" x14ac:dyDescent="0.25">
      <c r="A237" s="13">
        <v>215</v>
      </c>
      <c r="B237" s="13">
        <v>78</v>
      </c>
      <c r="C237" s="128" t="s">
        <v>559</v>
      </c>
      <c r="D237" s="77">
        <f t="shared" si="31"/>
        <v>5223014.6400000006</v>
      </c>
      <c r="E237" s="77">
        <f t="shared" si="29"/>
        <v>2325322.6500000004</v>
      </c>
      <c r="F237" s="77"/>
      <c r="G237" s="77">
        <v>1169426.58</v>
      </c>
      <c r="H237" s="77">
        <v>1155896.07</v>
      </c>
      <c r="I237" s="77"/>
      <c r="J237" s="77"/>
      <c r="K237" s="77">
        <v>1050</v>
      </c>
      <c r="L237" s="77">
        <v>2861361</v>
      </c>
      <c r="M237" s="77"/>
      <c r="N237" s="77"/>
      <c r="O237" s="77"/>
      <c r="P237" s="77"/>
      <c r="Q237" s="77">
        <v>147.30000000000001</v>
      </c>
      <c r="R237" s="77">
        <v>36330.99</v>
      </c>
      <c r="S237" s="77"/>
      <c r="T237" s="77"/>
    </row>
    <row r="238" spans="1:20" x14ac:dyDescent="0.25">
      <c r="A238" s="13">
        <v>216</v>
      </c>
      <c r="B238" s="13">
        <v>79</v>
      </c>
      <c r="C238" s="128" t="s">
        <v>560</v>
      </c>
      <c r="D238" s="77">
        <f t="shared" si="31"/>
        <v>2067455.95</v>
      </c>
      <c r="E238" s="77">
        <f>F238+G238+H238+I238+J238</f>
        <v>2067455.95</v>
      </c>
      <c r="F238" s="77">
        <v>999162.2</v>
      </c>
      <c r="G238" s="77"/>
      <c r="H238" s="77">
        <v>1068293.75</v>
      </c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</row>
    <row r="239" spans="1:20" x14ac:dyDescent="0.25">
      <c r="A239" s="13">
        <v>217</v>
      </c>
      <c r="B239" s="13">
        <v>80</v>
      </c>
      <c r="C239" s="128" t="s">
        <v>561</v>
      </c>
      <c r="D239" s="77">
        <f t="shared" si="31"/>
        <v>80390.95</v>
      </c>
      <c r="E239" s="77">
        <f t="shared" si="29"/>
        <v>0</v>
      </c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>
        <v>131.08000000000001</v>
      </c>
      <c r="R239" s="77">
        <v>80390.95</v>
      </c>
      <c r="S239" s="77"/>
      <c r="T239" s="77"/>
    </row>
    <row r="240" spans="1:20" x14ac:dyDescent="0.25">
      <c r="A240" s="13">
        <v>218</v>
      </c>
      <c r="B240" s="13">
        <v>81</v>
      </c>
      <c r="C240" s="133" t="s">
        <v>562</v>
      </c>
      <c r="D240" s="77">
        <f t="shared" si="31"/>
        <v>3061552.19</v>
      </c>
      <c r="E240" s="77">
        <f t="shared" si="29"/>
        <v>645952.1</v>
      </c>
      <c r="F240" s="77">
        <v>645952.1</v>
      </c>
      <c r="G240" s="77"/>
      <c r="H240" s="77"/>
      <c r="I240" s="77"/>
      <c r="J240" s="77"/>
      <c r="K240" s="138">
        <v>827.6</v>
      </c>
      <c r="L240" s="77">
        <v>2255247.63</v>
      </c>
      <c r="M240" s="77"/>
      <c r="N240" s="77"/>
      <c r="O240" s="77"/>
      <c r="P240" s="77"/>
      <c r="Q240" s="77"/>
      <c r="R240" s="77"/>
      <c r="S240" s="77">
        <v>123.9</v>
      </c>
      <c r="T240" s="77">
        <v>160352.46</v>
      </c>
    </row>
    <row r="241" spans="1:20" x14ac:dyDescent="0.25">
      <c r="A241" s="13">
        <v>219</v>
      </c>
      <c r="B241" s="13">
        <v>82</v>
      </c>
      <c r="C241" s="128" t="s">
        <v>563</v>
      </c>
      <c r="D241" s="77">
        <f t="shared" si="31"/>
        <v>2408655.4500000002</v>
      </c>
      <c r="E241" s="77">
        <f t="shared" si="29"/>
        <v>2199418.2400000002</v>
      </c>
      <c r="F241" s="77">
        <v>876973.97000000009</v>
      </c>
      <c r="G241" s="77"/>
      <c r="H241" s="77">
        <v>1322444.27</v>
      </c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>
        <v>163.1</v>
      </c>
      <c r="T241" s="77">
        <v>209237.21</v>
      </c>
    </row>
    <row r="242" spans="1:20" x14ac:dyDescent="0.25">
      <c r="A242" s="13">
        <v>220</v>
      </c>
      <c r="B242" s="13">
        <v>83</v>
      </c>
      <c r="C242" s="128" t="s">
        <v>564</v>
      </c>
      <c r="D242" s="77">
        <f t="shared" si="31"/>
        <v>2653864.1100000003</v>
      </c>
      <c r="E242" s="77">
        <f t="shared" si="29"/>
        <v>2241777.69</v>
      </c>
      <c r="F242" s="77">
        <v>855607.41</v>
      </c>
      <c r="G242" s="77"/>
      <c r="H242" s="77">
        <v>1386170.28</v>
      </c>
      <c r="I242" s="77"/>
      <c r="J242" s="77"/>
      <c r="K242" s="77"/>
      <c r="L242" s="77"/>
      <c r="M242" s="77"/>
      <c r="N242" s="77"/>
      <c r="O242" s="77"/>
      <c r="P242" s="77"/>
      <c r="Q242" s="77">
        <v>165</v>
      </c>
      <c r="R242" s="77">
        <v>205078.68</v>
      </c>
      <c r="S242" s="77">
        <v>161.1</v>
      </c>
      <c r="T242" s="77">
        <v>207007.74</v>
      </c>
    </row>
    <row r="243" spans="1:20" ht="29.25" customHeight="1" x14ac:dyDescent="0.25">
      <c r="A243" s="13"/>
      <c r="B243" s="134"/>
      <c r="C243" s="135" t="s">
        <v>68</v>
      </c>
      <c r="D243" s="136">
        <f t="shared" ref="D243:T243" si="32">SUM(D244:D247)</f>
        <v>3815691.45</v>
      </c>
      <c r="E243" s="136">
        <f t="shared" si="32"/>
        <v>0</v>
      </c>
      <c r="F243" s="136">
        <f t="shared" si="32"/>
        <v>0</v>
      </c>
      <c r="G243" s="136">
        <f t="shared" si="32"/>
        <v>0</v>
      </c>
      <c r="H243" s="136">
        <f t="shared" si="32"/>
        <v>0</v>
      </c>
      <c r="I243" s="136">
        <f t="shared" si="32"/>
        <v>0</v>
      </c>
      <c r="J243" s="136">
        <f t="shared" si="32"/>
        <v>0</v>
      </c>
      <c r="K243" s="136">
        <f t="shared" si="32"/>
        <v>1280.56</v>
      </c>
      <c r="L243" s="136">
        <f t="shared" si="32"/>
        <v>3224092.44</v>
      </c>
      <c r="M243" s="136">
        <f t="shared" si="32"/>
        <v>0</v>
      </c>
      <c r="N243" s="136">
        <f t="shared" si="32"/>
        <v>0</v>
      </c>
      <c r="O243" s="136">
        <f t="shared" si="32"/>
        <v>0</v>
      </c>
      <c r="P243" s="136">
        <f t="shared" si="32"/>
        <v>0</v>
      </c>
      <c r="Q243" s="136">
        <f t="shared" si="32"/>
        <v>180</v>
      </c>
      <c r="R243" s="136">
        <f t="shared" si="32"/>
        <v>223722.18</v>
      </c>
      <c r="S243" s="136">
        <f t="shared" si="32"/>
        <v>321.19</v>
      </c>
      <c r="T243" s="136">
        <f t="shared" si="32"/>
        <v>367876.83</v>
      </c>
    </row>
    <row r="244" spans="1:20" x14ac:dyDescent="0.25">
      <c r="A244" s="13">
        <v>221</v>
      </c>
      <c r="B244" s="13">
        <v>1</v>
      </c>
      <c r="C244" s="128" t="s">
        <v>141</v>
      </c>
      <c r="D244" s="77">
        <f t="shared" ref="D244:D247" si="33">E244+L244+N244+P244+R244+T244</f>
        <v>142939.48000000001</v>
      </c>
      <c r="E244" s="77">
        <f t="shared" ref="E244:E247" si="34">F244+G244+H244+I244+J244</f>
        <v>0</v>
      </c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>
        <v>70</v>
      </c>
      <c r="R244" s="77">
        <v>87003.07</v>
      </c>
      <c r="S244" s="77">
        <v>53.33</v>
      </c>
      <c r="T244" s="77">
        <v>55936.41</v>
      </c>
    </row>
    <row r="245" spans="1:20" x14ac:dyDescent="0.25">
      <c r="A245" s="13">
        <v>222</v>
      </c>
      <c r="B245" s="13">
        <v>2</v>
      </c>
      <c r="C245" s="128" t="s">
        <v>142</v>
      </c>
      <c r="D245" s="77">
        <f t="shared" si="33"/>
        <v>87715.199999999997</v>
      </c>
      <c r="E245" s="77">
        <f>F245+G245+H245+I245+J245</f>
        <v>0</v>
      </c>
      <c r="F245" s="77"/>
      <c r="G245" s="77"/>
      <c r="H245" s="77"/>
      <c r="I245" s="77"/>
      <c r="J245" s="77"/>
      <c r="K245" s="138"/>
      <c r="L245" s="77"/>
      <c r="M245" s="77"/>
      <c r="N245" s="77"/>
      <c r="O245" s="77"/>
      <c r="P245" s="77"/>
      <c r="Q245" s="77"/>
      <c r="R245" s="77"/>
      <c r="S245" s="77">
        <v>84.78</v>
      </c>
      <c r="T245" s="77">
        <v>87715.199999999997</v>
      </c>
    </row>
    <row r="246" spans="1:20" x14ac:dyDescent="0.25">
      <c r="A246" s="13">
        <v>223</v>
      </c>
      <c r="B246" s="13">
        <v>3</v>
      </c>
      <c r="C246" s="128" t="s">
        <v>143</v>
      </c>
      <c r="D246" s="77">
        <f t="shared" si="33"/>
        <v>2321478.39</v>
      </c>
      <c r="E246" s="77">
        <f t="shared" si="34"/>
        <v>0</v>
      </c>
      <c r="F246" s="77"/>
      <c r="G246" s="77"/>
      <c r="H246" s="77"/>
      <c r="I246" s="77"/>
      <c r="J246" s="77"/>
      <c r="K246" s="77">
        <v>807.4</v>
      </c>
      <c r="L246" s="77">
        <v>2193996.12</v>
      </c>
      <c r="M246" s="77"/>
      <c r="N246" s="77"/>
      <c r="O246" s="77"/>
      <c r="P246" s="77"/>
      <c r="Q246" s="77"/>
      <c r="R246" s="77"/>
      <c r="S246" s="77">
        <v>112.08</v>
      </c>
      <c r="T246" s="77">
        <v>127482.27</v>
      </c>
    </row>
    <row r="247" spans="1:20" x14ac:dyDescent="0.25">
      <c r="A247" s="13">
        <v>224</v>
      </c>
      <c r="B247" s="13">
        <v>4</v>
      </c>
      <c r="C247" s="128" t="s">
        <v>144</v>
      </c>
      <c r="D247" s="77">
        <f t="shared" si="33"/>
        <v>1263558.3799999999</v>
      </c>
      <c r="E247" s="77">
        <f t="shared" si="34"/>
        <v>0</v>
      </c>
      <c r="F247" s="77"/>
      <c r="G247" s="77"/>
      <c r="H247" s="77"/>
      <c r="I247" s="77"/>
      <c r="J247" s="77"/>
      <c r="K247" s="77">
        <v>473.16</v>
      </c>
      <c r="L247" s="77">
        <v>1030096.32</v>
      </c>
      <c r="M247" s="77"/>
      <c r="N247" s="77"/>
      <c r="O247" s="77"/>
      <c r="P247" s="77"/>
      <c r="Q247" s="77">
        <v>110</v>
      </c>
      <c r="R247" s="77">
        <v>136719.10999999999</v>
      </c>
      <c r="S247" s="77">
        <v>71</v>
      </c>
      <c r="T247" s="77">
        <v>96742.95</v>
      </c>
    </row>
    <row r="248" spans="1:20" ht="29.25" customHeight="1" x14ac:dyDescent="0.25">
      <c r="A248" s="13"/>
      <c r="B248" s="134"/>
      <c r="C248" s="135" t="s">
        <v>69</v>
      </c>
      <c r="D248" s="136">
        <f t="shared" ref="D248:T248" si="35">SUM(D249:D251)</f>
        <v>1047477.3699999999</v>
      </c>
      <c r="E248" s="136">
        <f t="shared" si="35"/>
        <v>379971.83</v>
      </c>
      <c r="F248" s="136">
        <f t="shared" si="35"/>
        <v>379971.83</v>
      </c>
      <c r="G248" s="136">
        <f t="shared" si="35"/>
        <v>0</v>
      </c>
      <c r="H248" s="136">
        <f t="shared" si="35"/>
        <v>0</v>
      </c>
      <c r="I248" s="136">
        <f t="shared" si="35"/>
        <v>0</v>
      </c>
      <c r="J248" s="136">
        <f t="shared" si="35"/>
        <v>0</v>
      </c>
      <c r="K248" s="136">
        <f t="shared" si="35"/>
        <v>293.94</v>
      </c>
      <c r="L248" s="136">
        <f t="shared" si="35"/>
        <v>465386.18</v>
      </c>
      <c r="M248" s="136">
        <f t="shared" si="35"/>
        <v>0</v>
      </c>
      <c r="N248" s="136">
        <f t="shared" si="35"/>
        <v>0</v>
      </c>
      <c r="O248" s="136">
        <f t="shared" si="35"/>
        <v>0</v>
      </c>
      <c r="P248" s="136">
        <f t="shared" si="35"/>
        <v>0</v>
      </c>
      <c r="Q248" s="136">
        <f t="shared" si="35"/>
        <v>51.32</v>
      </c>
      <c r="R248" s="136">
        <f t="shared" si="35"/>
        <v>57841.08</v>
      </c>
      <c r="S248" s="136">
        <f t="shared" si="35"/>
        <v>109.44</v>
      </c>
      <c r="T248" s="136">
        <f t="shared" si="35"/>
        <v>144278.28</v>
      </c>
    </row>
    <row r="249" spans="1:20" x14ac:dyDescent="0.25">
      <c r="A249" s="13">
        <v>225</v>
      </c>
      <c r="B249" s="13">
        <v>1</v>
      </c>
      <c r="C249" s="128" t="s">
        <v>145</v>
      </c>
      <c r="D249" s="77">
        <f>E249+L249+N249+P249+R249+T249</f>
        <v>524250.11</v>
      </c>
      <c r="E249" s="77">
        <f>F249+G249+H249+I249+J249</f>
        <v>379971.83</v>
      </c>
      <c r="F249" s="77">
        <v>379971.83</v>
      </c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>
        <v>109.44</v>
      </c>
      <c r="T249" s="77">
        <v>144278.28</v>
      </c>
    </row>
    <row r="250" spans="1:20" x14ac:dyDescent="0.25">
      <c r="A250" s="13">
        <v>226</v>
      </c>
      <c r="B250" s="13">
        <v>2</v>
      </c>
      <c r="C250" s="120" t="s">
        <v>11</v>
      </c>
      <c r="D250" s="77">
        <f>E250+L250+N250+P250+R250+T250</f>
        <v>57841.08</v>
      </c>
      <c r="E250" s="77">
        <f>F250+G250+H250+I250+J250</f>
        <v>0</v>
      </c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>
        <v>51.32</v>
      </c>
      <c r="R250" s="77">
        <v>57841.08</v>
      </c>
      <c r="S250" s="77"/>
      <c r="T250" s="77"/>
    </row>
    <row r="251" spans="1:20" x14ac:dyDescent="0.25">
      <c r="A251" s="13">
        <v>227</v>
      </c>
      <c r="B251" s="13">
        <v>3</v>
      </c>
      <c r="C251" s="120" t="s">
        <v>565</v>
      </c>
      <c r="D251" s="77">
        <f>E251+L251+N251+P251+R251+T251</f>
        <v>465386.18</v>
      </c>
      <c r="E251" s="77">
        <f t="shared" ref="E251" si="36">F251+G251+H251+I251+J251</f>
        <v>0</v>
      </c>
      <c r="F251" s="77"/>
      <c r="G251" s="77"/>
      <c r="H251" s="77"/>
      <c r="I251" s="77"/>
      <c r="J251" s="77"/>
      <c r="K251" s="77">
        <v>293.94</v>
      </c>
      <c r="L251" s="77">
        <v>465386.18</v>
      </c>
      <c r="M251" s="77"/>
      <c r="N251" s="77"/>
      <c r="O251" s="77"/>
      <c r="P251" s="77"/>
      <c r="Q251" s="77"/>
      <c r="R251" s="77"/>
      <c r="S251" s="77"/>
      <c r="T251" s="77"/>
    </row>
    <row r="252" spans="1:20" ht="29.25" customHeight="1" x14ac:dyDescent="0.25">
      <c r="A252" s="13"/>
      <c r="B252" s="134"/>
      <c r="C252" s="135" t="s">
        <v>70</v>
      </c>
      <c r="D252" s="136">
        <f t="shared" ref="D252:T252" si="37">SUM(D253:D257)</f>
        <v>1436475.72</v>
      </c>
      <c r="E252" s="136">
        <f t="shared" si="37"/>
        <v>897950.52</v>
      </c>
      <c r="F252" s="136">
        <f t="shared" si="37"/>
        <v>378888.79000000004</v>
      </c>
      <c r="G252" s="136">
        <f t="shared" si="37"/>
        <v>0</v>
      </c>
      <c r="H252" s="136">
        <f t="shared" si="37"/>
        <v>519061.73</v>
      </c>
      <c r="I252" s="136">
        <f t="shared" si="37"/>
        <v>0</v>
      </c>
      <c r="J252" s="136">
        <f t="shared" si="37"/>
        <v>0</v>
      </c>
      <c r="K252" s="136">
        <f t="shared" si="37"/>
        <v>0</v>
      </c>
      <c r="L252" s="136">
        <f t="shared" si="37"/>
        <v>0</v>
      </c>
      <c r="M252" s="136">
        <f t="shared" si="37"/>
        <v>0</v>
      </c>
      <c r="N252" s="136">
        <f t="shared" si="37"/>
        <v>0</v>
      </c>
      <c r="O252" s="136">
        <f t="shared" si="37"/>
        <v>0</v>
      </c>
      <c r="P252" s="136">
        <f t="shared" si="37"/>
        <v>0</v>
      </c>
      <c r="Q252" s="136">
        <f t="shared" si="37"/>
        <v>115.36</v>
      </c>
      <c r="R252" s="136">
        <f t="shared" si="37"/>
        <v>173309.86</v>
      </c>
      <c r="S252" s="136">
        <f t="shared" si="37"/>
        <v>276.33000000000004</v>
      </c>
      <c r="T252" s="136">
        <f t="shared" si="37"/>
        <v>365215.33999999997</v>
      </c>
    </row>
    <row r="253" spans="1:20" x14ac:dyDescent="0.25">
      <c r="A253" s="13">
        <v>228</v>
      </c>
      <c r="B253" s="13">
        <v>1</v>
      </c>
      <c r="C253" s="128" t="s">
        <v>566</v>
      </c>
      <c r="D253" s="77">
        <f>E253+L253+N253+P253+R253+T253</f>
        <v>581008.17999999993</v>
      </c>
      <c r="E253" s="77">
        <f>F253+G253+H253+I253+J253</f>
        <v>237173.58000000002</v>
      </c>
      <c r="F253" s="77">
        <v>237173.58000000002</v>
      </c>
      <c r="G253" s="77"/>
      <c r="H253" s="77"/>
      <c r="I253" s="77"/>
      <c r="J253" s="77"/>
      <c r="K253" s="138"/>
      <c r="L253" s="77"/>
      <c r="M253" s="77"/>
      <c r="N253" s="77"/>
      <c r="O253" s="77"/>
      <c r="P253" s="77"/>
      <c r="Q253" s="77">
        <v>115.36</v>
      </c>
      <c r="R253" s="77">
        <v>173309.86</v>
      </c>
      <c r="S253" s="77">
        <v>125.31</v>
      </c>
      <c r="T253" s="77">
        <v>170524.74</v>
      </c>
    </row>
    <row r="254" spans="1:20" x14ac:dyDescent="0.25">
      <c r="A254" s="13">
        <v>229</v>
      </c>
      <c r="B254" s="13">
        <v>2</v>
      </c>
      <c r="C254" s="128" t="s">
        <v>147</v>
      </c>
      <c r="D254" s="77">
        <f>E254+L254+N254+P254+R254+T254</f>
        <v>519061.73</v>
      </c>
      <c r="E254" s="77">
        <f>F254+G254+H254+I254+J254</f>
        <v>519061.73</v>
      </c>
      <c r="F254" s="77"/>
      <c r="G254" s="77"/>
      <c r="H254" s="77">
        <v>519061.73</v>
      </c>
      <c r="I254" s="77"/>
      <c r="J254" s="77"/>
      <c r="K254" s="138"/>
      <c r="L254" s="77"/>
      <c r="M254" s="77"/>
      <c r="N254" s="77"/>
      <c r="O254" s="77"/>
      <c r="P254" s="77"/>
      <c r="Q254" s="77"/>
      <c r="R254" s="77"/>
      <c r="S254" s="77"/>
      <c r="T254" s="77"/>
    </row>
    <row r="255" spans="1:20" s="145" customFormat="1" x14ac:dyDescent="0.25">
      <c r="A255" s="13">
        <v>230</v>
      </c>
      <c r="B255" s="13">
        <v>3</v>
      </c>
      <c r="C255" s="128" t="s">
        <v>341</v>
      </c>
      <c r="D255" s="77">
        <f>E255+L255+N255+P255+R255+T255</f>
        <v>77035.960000000006</v>
      </c>
      <c r="E255" s="77">
        <f>F255+G255+H255+I255+J255</f>
        <v>77035.960000000006</v>
      </c>
      <c r="F255" s="77">
        <v>77035.960000000006</v>
      </c>
      <c r="G255" s="77"/>
      <c r="H255" s="77"/>
      <c r="I255" s="77"/>
      <c r="J255" s="77"/>
      <c r="K255" s="138"/>
      <c r="L255" s="77"/>
      <c r="M255" s="77"/>
      <c r="N255" s="77"/>
      <c r="O255" s="77"/>
      <c r="P255" s="77"/>
      <c r="Q255" s="77"/>
      <c r="R255" s="77"/>
      <c r="S255" s="77"/>
      <c r="T255" s="77"/>
    </row>
    <row r="256" spans="1:20" s="145" customFormat="1" x14ac:dyDescent="0.25">
      <c r="A256" s="13">
        <v>231</v>
      </c>
      <c r="B256" s="13">
        <v>4</v>
      </c>
      <c r="C256" s="128" t="s">
        <v>342</v>
      </c>
      <c r="D256" s="77">
        <f>E256+L256+N256+P256+R256+T256</f>
        <v>64679.25</v>
      </c>
      <c r="E256" s="77">
        <f>F256+G256+H256+I256+J256</f>
        <v>64679.25</v>
      </c>
      <c r="F256" s="77">
        <v>64679.25</v>
      </c>
      <c r="G256" s="77"/>
      <c r="H256" s="77"/>
      <c r="I256" s="77"/>
      <c r="J256" s="77"/>
      <c r="K256" s="138"/>
      <c r="L256" s="77"/>
      <c r="M256" s="77"/>
      <c r="N256" s="77"/>
      <c r="O256" s="77"/>
      <c r="P256" s="77"/>
      <c r="Q256" s="77"/>
      <c r="R256" s="77"/>
      <c r="S256" s="77"/>
      <c r="T256" s="77"/>
    </row>
    <row r="257" spans="1:20" x14ac:dyDescent="0.25">
      <c r="A257" s="13">
        <v>232</v>
      </c>
      <c r="B257" s="13">
        <v>5</v>
      </c>
      <c r="C257" s="133" t="s">
        <v>567</v>
      </c>
      <c r="D257" s="77">
        <f>E257+L257+N257+P257+R257+T257</f>
        <v>194690.6</v>
      </c>
      <c r="E257" s="77">
        <f t="shared" ref="E257" si="38">F257+G257+H257+I257+J257</f>
        <v>0</v>
      </c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>
        <v>151.02000000000001</v>
      </c>
      <c r="T257" s="77">
        <v>194690.6</v>
      </c>
    </row>
    <row r="258" spans="1:20" ht="29.25" customHeight="1" x14ac:dyDescent="0.25">
      <c r="A258" s="13"/>
      <c r="B258" s="134"/>
      <c r="C258" s="135" t="s">
        <v>71</v>
      </c>
      <c r="D258" s="136">
        <f>SUM(D259:D260)</f>
        <v>2341673.0499999998</v>
      </c>
      <c r="E258" s="136">
        <f t="shared" ref="E258:T258" si="39">SUM(E259:E260)</f>
        <v>17521.72</v>
      </c>
      <c r="F258" s="136">
        <f t="shared" si="39"/>
        <v>0</v>
      </c>
      <c r="G258" s="136">
        <f t="shared" si="39"/>
        <v>17521.72</v>
      </c>
      <c r="H258" s="136">
        <f t="shared" si="39"/>
        <v>0</v>
      </c>
      <c r="I258" s="136">
        <f t="shared" si="39"/>
        <v>0</v>
      </c>
      <c r="J258" s="136">
        <f t="shared" si="39"/>
        <v>0</v>
      </c>
      <c r="K258" s="136">
        <f t="shared" si="39"/>
        <v>913.24</v>
      </c>
      <c r="L258" s="136">
        <f t="shared" si="39"/>
        <v>2324151.33</v>
      </c>
      <c r="M258" s="136">
        <f t="shared" si="39"/>
        <v>0</v>
      </c>
      <c r="N258" s="136">
        <f t="shared" si="39"/>
        <v>0</v>
      </c>
      <c r="O258" s="136">
        <f t="shared" si="39"/>
        <v>0</v>
      </c>
      <c r="P258" s="136">
        <f t="shared" si="39"/>
        <v>0</v>
      </c>
      <c r="Q258" s="136">
        <f t="shared" si="39"/>
        <v>0</v>
      </c>
      <c r="R258" s="136">
        <f t="shared" si="39"/>
        <v>0</v>
      </c>
      <c r="S258" s="136">
        <f t="shared" si="39"/>
        <v>0</v>
      </c>
      <c r="T258" s="136">
        <f t="shared" si="39"/>
        <v>0</v>
      </c>
    </row>
    <row r="259" spans="1:20" x14ac:dyDescent="0.25">
      <c r="A259" s="13">
        <v>233</v>
      </c>
      <c r="B259" s="13">
        <v>1</v>
      </c>
      <c r="C259" s="128" t="s">
        <v>568</v>
      </c>
      <c r="D259" s="77">
        <f>E259+L259+N259+P259+R259+T259</f>
        <v>1346471.33</v>
      </c>
      <c r="E259" s="77">
        <f t="shared" ref="E259:E260" si="40">F259+G259+H259+I259+J259</f>
        <v>0</v>
      </c>
      <c r="F259" s="77"/>
      <c r="G259" s="77"/>
      <c r="H259" s="77"/>
      <c r="I259" s="77"/>
      <c r="J259" s="77"/>
      <c r="K259" s="77">
        <v>503.88</v>
      </c>
      <c r="L259" s="77">
        <v>1346471.33</v>
      </c>
      <c r="M259" s="77"/>
      <c r="N259" s="77"/>
      <c r="O259" s="77"/>
      <c r="P259" s="77"/>
      <c r="Q259" s="77"/>
      <c r="R259" s="77"/>
      <c r="S259" s="77"/>
      <c r="T259" s="77"/>
    </row>
    <row r="260" spans="1:20" x14ac:dyDescent="0.25">
      <c r="A260" s="13">
        <v>234</v>
      </c>
      <c r="B260" s="13">
        <v>2</v>
      </c>
      <c r="C260" s="128" t="s">
        <v>569</v>
      </c>
      <c r="D260" s="77">
        <f>E260+L260+N260+P260+R260+T260</f>
        <v>995201.72</v>
      </c>
      <c r="E260" s="77">
        <f t="shared" si="40"/>
        <v>17521.72</v>
      </c>
      <c r="F260" s="77"/>
      <c r="G260" s="77">
        <v>17521.72</v>
      </c>
      <c r="H260" s="77"/>
      <c r="I260" s="77"/>
      <c r="J260" s="77"/>
      <c r="K260" s="77">
        <v>409.36</v>
      </c>
      <c r="L260" s="77">
        <v>977680</v>
      </c>
      <c r="M260" s="77"/>
      <c r="N260" s="77"/>
      <c r="O260" s="77"/>
      <c r="P260" s="77"/>
      <c r="Q260" s="77"/>
      <c r="R260" s="77"/>
      <c r="S260" s="77"/>
      <c r="T260" s="77"/>
    </row>
    <row r="261" spans="1:20" ht="29.25" customHeight="1" x14ac:dyDescent="0.25">
      <c r="A261" s="13"/>
      <c r="B261" s="134"/>
      <c r="C261" s="135" t="s">
        <v>149</v>
      </c>
      <c r="D261" s="136">
        <f t="shared" ref="D261:T261" si="41">SUM(D262:D264)</f>
        <v>499790.67000000004</v>
      </c>
      <c r="E261" s="136">
        <f t="shared" si="41"/>
        <v>198979.81</v>
      </c>
      <c r="F261" s="136">
        <f t="shared" si="41"/>
        <v>71309.649999999994</v>
      </c>
      <c r="G261" s="136">
        <f t="shared" si="41"/>
        <v>0</v>
      </c>
      <c r="H261" s="136">
        <f t="shared" si="41"/>
        <v>127670.16</v>
      </c>
      <c r="I261" s="136">
        <f t="shared" si="41"/>
        <v>0</v>
      </c>
      <c r="J261" s="136">
        <f t="shared" si="41"/>
        <v>0</v>
      </c>
      <c r="K261" s="136">
        <f t="shared" si="41"/>
        <v>0</v>
      </c>
      <c r="L261" s="136">
        <f t="shared" si="41"/>
        <v>0</v>
      </c>
      <c r="M261" s="136">
        <f t="shared" si="41"/>
        <v>0</v>
      </c>
      <c r="N261" s="136">
        <f t="shared" si="41"/>
        <v>0</v>
      </c>
      <c r="O261" s="136">
        <f t="shared" si="41"/>
        <v>0</v>
      </c>
      <c r="P261" s="136">
        <f t="shared" si="41"/>
        <v>0</v>
      </c>
      <c r="Q261" s="136">
        <f t="shared" si="41"/>
        <v>0</v>
      </c>
      <c r="R261" s="136">
        <f t="shared" si="41"/>
        <v>0</v>
      </c>
      <c r="S261" s="136">
        <f t="shared" si="41"/>
        <v>180</v>
      </c>
      <c r="T261" s="136">
        <f t="shared" si="41"/>
        <v>300810.86</v>
      </c>
    </row>
    <row r="262" spans="1:20" s="145" customFormat="1" x14ac:dyDescent="0.25">
      <c r="A262" s="13">
        <v>235</v>
      </c>
      <c r="B262" s="13">
        <v>1</v>
      </c>
      <c r="C262" s="128" t="s">
        <v>350</v>
      </c>
      <c r="D262" s="77">
        <f>E262+L262+N262+P262+R262+T262</f>
        <v>127670.16</v>
      </c>
      <c r="E262" s="77">
        <f t="shared" ref="E262:E264" si="42">F262+G262+H262+I262+J262</f>
        <v>127670.16</v>
      </c>
      <c r="F262" s="77"/>
      <c r="G262" s="77"/>
      <c r="H262" s="77">
        <v>127670.16</v>
      </c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</row>
    <row r="263" spans="1:20" x14ac:dyDescent="0.25">
      <c r="A263" s="13">
        <v>236</v>
      </c>
      <c r="B263" s="13">
        <v>2</v>
      </c>
      <c r="C263" s="128" t="s">
        <v>570</v>
      </c>
      <c r="D263" s="77">
        <f>E263+L263+N263+P263+R263+T263</f>
        <v>186830.24</v>
      </c>
      <c r="E263" s="77">
        <f t="shared" si="42"/>
        <v>0</v>
      </c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>
        <v>110</v>
      </c>
      <c r="T263" s="77">
        <v>186830.24</v>
      </c>
    </row>
    <row r="264" spans="1:20" x14ac:dyDescent="0.25">
      <c r="A264" s="13">
        <v>237</v>
      </c>
      <c r="B264" s="13">
        <v>3</v>
      </c>
      <c r="C264" s="128" t="s">
        <v>571</v>
      </c>
      <c r="D264" s="77">
        <f>E264+L264+N264+P264+R264+T264</f>
        <v>185290.27</v>
      </c>
      <c r="E264" s="77">
        <f t="shared" si="42"/>
        <v>71309.649999999994</v>
      </c>
      <c r="F264" s="77">
        <v>71309.649999999994</v>
      </c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>
        <v>70</v>
      </c>
      <c r="T264" s="77">
        <v>113980.62</v>
      </c>
    </row>
    <row r="265" spans="1:20" ht="29.25" customHeight="1" x14ac:dyDescent="0.25">
      <c r="A265" s="13"/>
      <c r="B265" s="134"/>
      <c r="C265" s="135" t="s">
        <v>150</v>
      </c>
      <c r="D265" s="136">
        <f t="shared" ref="D265:T265" si="43">SUM(D266:D269)</f>
        <v>476141.61</v>
      </c>
      <c r="E265" s="136">
        <f t="shared" si="43"/>
        <v>247347.31</v>
      </c>
      <c r="F265" s="136">
        <f t="shared" si="43"/>
        <v>105213.65</v>
      </c>
      <c r="G265" s="136">
        <f t="shared" si="43"/>
        <v>0</v>
      </c>
      <c r="H265" s="136">
        <f t="shared" si="43"/>
        <v>142133.66</v>
      </c>
      <c r="I265" s="136">
        <f t="shared" si="43"/>
        <v>0</v>
      </c>
      <c r="J265" s="136">
        <f t="shared" si="43"/>
        <v>0</v>
      </c>
      <c r="K265" s="136">
        <f t="shared" si="43"/>
        <v>0</v>
      </c>
      <c r="L265" s="136">
        <f t="shared" si="43"/>
        <v>0</v>
      </c>
      <c r="M265" s="136">
        <f t="shared" si="43"/>
        <v>0</v>
      </c>
      <c r="N265" s="136">
        <f t="shared" si="43"/>
        <v>0</v>
      </c>
      <c r="O265" s="136">
        <f t="shared" si="43"/>
        <v>0</v>
      </c>
      <c r="P265" s="136">
        <f t="shared" si="43"/>
        <v>0</v>
      </c>
      <c r="Q265" s="136">
        <f t="shared" si="43"/>
        <v>140</v>
      </c>
      <c r="R265" s="136">
        <f t="shared" si="43"/>
        <v>174006.14</v>
      </c>
      <c r="S265" s="136">
        <f t="shared" si="43"/>
        <v>40</v>
      </c>
      <c r="T265" s="136">
        <f t="shared" si="43"/>
        <v>54788.160000000003</v>
      </c>
    </row>
    <row r="266" spans="1:20" s="141" customFormat="1" ht="17.100000000000001" customHeight="1" x14ac:dyDescent="0.2">
      <c r="A266" s="13">
        <v>238</v>
      </c>
      <c r="B266" s="74">
        <v>1</v>
      </c>
      <c r="C266" s="128" t="s">
        <v>572</v>
      </c>
      <c r="D266" s="77">
        <f t="shared" ref="D266:D269" si="44">E266+L266+N266+P266+R266+T266</f>
        <v>54788.160000000003</v>
      </c>
      <c r="E266" s="77">
        <f t="shared" ref="E266:E269" si="45">F266+G266+H266+I266+J266</f>
        <v>0</v>
      </c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138">
        <v>40</v>
      </c>
      <c r="T266" s="138">
        <v>54788.160000000003</v>
      </c>
    </row>
    <row r="267" spans="1:20" s="141" customFormat="1" ht="17.100000000000001" customHeight="1" x14ac:dyDescent="0.2">
      <c r="A267" s="13">
        <v>239</v>
      </c>
      <c r="B267" s="74">
        <v>2</v>
      </c>
      <c r="C267" s="128" t="s">
        <v>573</v>
      </c>
      <c r="D267" s="77">
        <f t="shared" si="44"/>
        <v>174006.14</v>
      </c>
      <c r="E267" s="77">
        <f t="shared" si="45"/>
        <v>0</v>
      </c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>
        <v>140</v>
      </c>
      <c r="R267" s="77">
        <v>174006.14</v>
      </c>
      <c r="S267" s="77"/>
      <c r="T267" s="77"/>
    </row>
    <row r="268" spans="1:20" s="9" customFormat="1" ht="17.100000000000001" customHeight="1" x14ac:dyDescent="0.2">
      <c r="A268" s="13">
        <v>240</v>
      </c>
      <c r="B268" s="74">
        <v>3</v>
      </c>
      <c r="C268" s="128" t="s">
        <v>153</v>
      </c>
      <c r="D268" s="77">
        <f t="shared" si="44"/>
        <v>142133.66</v>
      </c>
      <c r="E268" s="77">
        <f t="shared" si="45"/>
        <v>142133.66</v>
      </c>
      <c r="F268" s="77"/>
      <c r="G268" s="77"/>
      <c r="H268" s="77">
        <v>142133.66</v>
      </c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</row>
    <row r="269" spans="1:20" s="9" customFormat="1" ht="17.100000000000001" customHeight="1" x14ac:dyDescent="0.2">
      <c r="A269" s="13">
        <v>241</v>
      </c>
      <c r="B269" s="74">
        <v>4</v>
      </c>
      <c r="C269" s="128" t="s">
        <v>151</v>
      </c>
      <c r="D269" s="77">
        <f t="shared" si="44"/>
        <v>105213.65</v>
      </c>
      <c r="E269" s="77">
        <f t="shared" si="45"/>
        <v>105213.65</v>
      </c>
      <c r="F269" s="77">
        <v>105213.65</v>
      </c>
      <c r="G269" s="77"/>
      <c r="H269" s="77"/>
      <c r="I269" s="77"/>
      <c r="J269" s="77"/>
      <c r="K269" s="138"/>
      <c r="L269" s="77"/>
      <c r="M269" s="77"/>
      <c r="N269" s="77"/>
      <c r="O269" s="77"/>
      <c r="P269" s="77"/>
      <c r="Q269" s="77"/>
      <c r="R269" s="77"/>
      <c r="S269" s="77"/>
      <c r="T269" s="77"/>
    </row>
    <row r="270" spans="1:20" s="9" customFormat="1" ht="29.25" customHeight="1" x14ac:dyDescent="0.2">
      <c r="A270" s="13"/>
      <c r="B270" s="134"/>
      <c r="C270" s="135" t="s">
        <v>356</v>
      </c>
      <c r="D270" s="136">
        <f t="shared" ref="D270:T270" si="46">SUM(D271:D271)</f>
        <v>1409669.1200000001</v>
      </c>
      <c r="E270" s="136">
        <f t="shared" si="46"/>
        <v>0</v>
      </c>
      <c r="F270" s="136">
        <f t="shared" si="46"/>
        <v>0</v>
      </c>
      <c r="G270" s="136">
        <f t="shared" si="46"/>
        <v>0</v>
      </c>
      <c r="H270" s="136">
        <f t="shared" si="46"/>
        <v>0</v>
      </c>
      <c r="I270" s="136">
        <f t="shared" si="46"/>
        <v>0</v>
      </c>
      <c r="J270" s="136">
        <f t="shared" si="46"/>
        <v>0</v>
      </c>
      <c r="K270" s="136">
        <f t="shared" si="46"/>
        <v>527.53</v>
      </c>
      <c r="L270" s="136">
        <f t="shared" si="46"/>
        <v>1409669.1200000001</v>
      </c>
      <c r="M270" s="136">
        <f t="shared" si="46"/>
        <v>0</v>
      </c>
      <c r="N270" s="136">
        <f t="shared" si="46"/>
        <v>0</v>
      </c>
      <c r="O270" s="136">
        <f t="shared" si="46"/>
        <v>0</v>
      </c>
      <c r="P270" s="136">
        <f t="shared" si="46"/>
        <v>0</v>
      </c>
      <c r="Q270" s="136">
        <f t="shared" si="46"/>
        <v>0</v>
      </c>
      <c r="R270" s="136">
        <f t="shared" si="46"/>
        <v>0</v>
      </c>
      <c r="S270" s="136">
        <f t="shared" si="46"/>
        <v>0</v>
      </c>
      <c r="T270" s="136">
        <f t="shared" si="46"/>
        <v>0</v>
      </c>
    </row>
    <row r="271" spans="1:20" s="18" customFormat="1" ht="17.100000000000001" customHeight="1" x14ac:dyDescent="0.2">
      <c r="A271" s="13">
        <v>242</v>
      </c>
      <c r="B271" s="74">
        <v>1</v>
      </c>
      <c r="C271" s="128" t="s">
        <v>574</v>
      </c>
      <c r="D271" s="77">
        <f>E271+L271+N271+P271+R271+T271</f>
        <v>1409669.1200000001</v>
      </c>
      <c r="E271" s="77">
        <f t="shared" ref="E271" si="47">F271+G271+H271+I271+J271</f>
        <v>0</v>
      </c>
      <c r="F271" s="77"/>
      <c r="G271" s="77"/>
      <c r="H271" s="77"/>
      <c r="I271" s="77"/>
      <c r="J271" s="77"/>
      <c r="K271" s="77">
        <v>527.53</v>
      </c>
      <c r="L271" s="77">
        <v>1409669.1200000001</v>
      </c>
      <c r="M271" s="77"/>
      <c r="N271" s="77"/>
      <c r="O271" s="77"/>
      <c r="P271" s="77"/>
      <c r="Q271" s="77"/>
      <c r="R271" s="77"/>
      <c r="S271" s="77"/>
      <c r="T271" s="77"/>
    </row>
    <row r="272" spans="1:20" s="18" customFormat="1" ht="29.25" customHeight="1" x14ac:dyDescent="0.2">
      <c r="A272" s="13"/>
      <c r="B272" s="134"/>
      <c r="C272" s="135" t="s">
        <v>78</v>
      </c>
      <c r="D272" s="136">
        <f t="shared" ref="D272:T272" si="48">SUM(D273:D279)</f>
        <v>3459408.0299999993</v>
      </c>
      <c r="E272" s="136">
        <f t="shared" si="48"/>
        <v>406675.38</v>
      </c>
      <c r="F272" s="136">
        <f t="shared" si="48"/>
        <v>394985.83999999997</v>
      </c>
      <c r="G272" s="136">
        <f t="shared" si="48"/>
        <v>0</v>
      </c>
      <c r="H272" s="136">
        <f t="shared" si="48"/>
        <v>0</v>
      </c>
      <c r="I272" s="136">
        <f t="shared" si="48"/>
        <v>0</v>
      </c>
      <c r="J272" s="136">
        <f t="shared" si="48"/>
        <v>11689.54</v>
      </c>
      <c r="K272" s="136">
        <f t="shared" si="48"/>
        <v>1648.22</v>
      </c>
      <c r="L272" s="136">
        <f t="shared" si="48"/>
        <v>2600150.0299999998</v>
      </c>
      <c r="M272" s="136">
        <f t="shared" si="48"/>
        <v>0</v>
      </c>
      <c r="N272" s="136">
        <f t="shared" si="48"/>
        <v>0</v>
      </c>
      <c r="O272" s="136">
        <f t="shared" si="48"/>
        <v>0</v>
      </c>
      <c r="P272" s="136">
        <f t="shared" si="48"/>
        <v>0</v>
      </c>
      <c r="Q272" s="136">
        <f t="shared" si="48"/>
        <v>131.48000000000002</v>
      </c>
      <c r="R272" s="136">
        <f t="shared" si="48"/>
        <v>235965.69999999998</v>
      </c>
      <c r="S272" s="136">
        <f t="shared" si="48"/>
        <v>118.4</v>
      </c>
      <c r="T272" s="136">
        <f t="shared" si="48"/>
        <v>216616.92</v>
      </c>
    </row>
    <row r="273" spans="1:20" s="9" customFormat="1" ht="17.100000000000001" customHeight="1" x14ac:dyDescent="0.2">
      <c r="A273" s="13">
        <v>243</v>
      </c>
      <c r="B273" s="13">
        <v>1</v>
      </c>
      <c r="C273" s="128" t="s">
        <v>575</v>
      </c>
      <c r="D273" s="77">
        <f t="shared" ref="D273:D279" si="49">E273+L273+N273+P273+R273+T273</f>
        <v>1691723.31</v>
      </c>
      <c r="E273" s="77">
        <f>F273+G273+H273+I273+J273</f>
        <v>0</v>
      </c>
      <c r="F273" s="77"/>
      <c r="G273" s="77"/>
      <c r="H273" s="77"/>
      <c r="I273" s="77"/>
      <c r="J273" s="77"/>
      <c r="K273" s="138">
        <v>674.9</v>
      </c>
      <c r="L273" s="77">
        <v>1691723.31</v>
      </c>
      <c r="M273" s="77"/>
      <c r="N273" s="77"/>
      <c r="O273" s="77"/>
      <c r="P273" s="77"/>
      <c r="Q273" s="77"/>
      <c r="R273" s="77"/>
      <c r="S273" s="77"/>
      <c r="T273" s="77"/>
    </row>
    <row r="274" spans="1:20" s="9" customFormat="1" ht="15" customHeight="1" x14ac:dyDescent="0.2">
      <c r="A274" s="13">
        <v>244</v>
      </c>
      <c r="B274" s="13">
        <v>2</v>
      </c>
      <c r="C274" s="128" t="s">
        <v>576</v>
      </c>
      <c r="D274" s="77">
        <f t="shared" si="49"/>
        <v>480183.49</v>
      </c>
      <c r="E274" s="77">
        <f>F274+G274+H274+I274+J274</f>
        <v>0</v>
      </c>
      <c r="F274" s="77"/>
      <c r="G274" s="77"/>
      <c r="H274" s="77"/>
      <c r="I274" s="77"/>
      <c r="J274" s="77"/>
      <c r="K274" s="138">
        <v>491.12</v>
      </c>
      <c r="L274" s="77">
        <v>480183.49</v>
      </c>
      <c r="M274" s="77"/>
      <c r="N274" s="77"/>
      <c r="O274" s="77"/>
      <c r="P274" s="77"/>
      <c r="Q274" s="77"/>
      <c r="R274" s="77"/>
      <c r="S274" s="77"/>
      <c r="T274" s="77"/>
    </row>
    <row r="275" spans="1:20" s="9" customFormat="1" ht="15" customHeight="1" x14ac:dyDescent="0.2">
      <c r="A275" s="13">
        <v>245</v>
      </c>
      <c r="B275" s="13">
        <v>3</v>
      </c>
      <c r="C275" s="128" t="s">
        <v>577</v>
      </c>
      <c r="D275" s="77">
        <f t="shared" si="49"/>
        <v>428243.23</v>
      </c>
      <c r="E275" s="77">
        <f>F275+G275+H275+I275+J275</f>
        <v>0</v>
      </c>
      <c r="F275" s="77"/>
      <c r="G275" s="77"/>
      <c r="H275" s="77"/>
      <c r="I275" s="77"/>
      <c r="J275" s="77"/>
      <c r="K275" s="138">
        <v>482.2</v>
      </c>
      <c r="L275" s="77">
        <v>428243.23</v>
      </c>
      <c r="M275" s="77"/>
      <c r="N275" s="77"/>
      <c r="O275" s="77"/>
      <c r="P275" s="77"/>
      <c r="Q275" s="77"/>
      <c r="R275" s="77"/>
      <c r="S275" s="77"/>
      <c r="T275" s="77"/>
    </row>
    <row r="276" spans="1:20" s="9" customFormat="1" ht="15" customHeight="1" x14ac:dyDescent="0.2">
      <c r="A276" s="13">
        <v>246</v>
      </c>
      <c r="B276" s="13">
        <v>4</v>
      </c>
      <c r="C276" s="128" t="s">
        <v>578</v>
      </c>
      <c r="D276" s="77">
        <f t="shared" si="49"/>
        <v>257659.53</v>
      </c>
      <c r="E276" s="77">
        <f>F276+G276+H276+I276+J276</f>
        <v>96903.44</v>
      </c>
      <c r="F276" s="77">
        <v>96903.44</v>
      </c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>
        <v>32.17</v>
      </c>
      <c r="R276" s="77">
        <v>49153.27</v>
      </c>
      <c r="S276" s="77">
        <v>61</v>
      </c>
      <c r="T276" s="77">
        <v>111602.82</v>
      </c>
    </row>
    <row r="277" spans="1:20" s="9" customFormat="1" ht="15" customHeight="1" x14ac:dyDescent="0.2">
      <c r="A277" s="13">
        <v>247</v>
      </c>
      <c r="B277" s="13">
        <v>5</v>
      </c>
      <c r="C277" s="128" t="s">
        <v>579</v>
      </c>
      <c r="D277" s="77">
        <f t="shared" si="49"/>
        <v>314415.11</v>
      </c>
      <c r="E277" s="77">
        <f t="shared" ref="E277:E279" si="50">F277+G277+H277+I277+J277</f>
        <v>180350.74</v>
      </c>
      <c r="F277" s="77">
        <v>180350.74</v>
      </c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>
        <v>70.62</v>
      </c>
      <c r="R277" s="77">
        <v>134064.37</v>
      </c>
      <c r="S277" s="77"/>
      <c r="T277" s="77"/>
    </row>
    <row r="278" spans="1:20" s="9" customFormat="1" ht="15" customHeight="1" x14ac:dyDescent="0.2">
      <c r="A278" s="13">
        <v>248</v>
      </c>
      <c r="B278" s="13">
        <v>6</v>
      </c>
      <c r="C278" s="128" t="s">
        <v>580</v>
      </c>
      <c r="D278" s="77">
        <f t="shared" si="49"/>
        <v>198139.94</v>
      </c>
      <c r="E278" s="77">
        <f t="shared" si="50"/>
        <v>40377.78</v>
      </c>
      <c r="F278" s="77">
        <v>40377.78</v>
      </c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>
        <v>28.69</v>
      </c>
      <c r="R278" s="77">
        <v>52748.06</v>
      </c>
      <c r="S278" s="77">
        <v>57.4</v>
      </c>
      <c r="T278" s="77">
        <v>105014.1</v>
      </c>
    </row>
    <row r="279" spans="1:20" s="9" customFormat="1" ht="15" customHeight="1" x14ac:dyDescent="0.2">
      <c r="A279" s="13">
        <v>249</v>
      </c>
      <c r="B279" s="13">
        <v>7</v>
      </c>
      <c r="C279" s="128" t="s">
        <v>581</v>
      </c>
      <c r="D279" s="77">
        <f t="shared" si="49"/>
        <v>89043.420000000013</v>
      </c>
      <c r="E279" s="77">
        <f t="shared" si="50"/>
        <v>89043.420000000013</v>
      </c>
      <c r="F279" s="77">
        <v>77353.88</v>
      </c>
      <c r="G279" s="77"/>
      <c r="H279" s="77"/>
      <c r="I279" s="77"/>
      <c r="J279" s="77">
        <v>11689.54</v>
      </c>
      <c r="K279" s="77"/>
      <c r="L279" s="77"/>
      <c r="M279" s="77"/>
      <c r="N279" s="77"/>
      <c r="O279" s="77"/>
      <c r="P279" s="77"/>
      <c r="Q279" s="77"/>
      <c r="R279" s="77"/>
      <c r="S279" s="77"/>
      <c r="T279" s="77"/>
    </row>
    <row r="280" spans="1:20" s="18" customFormat="1" ht="29.25" customHeight="1" x14ac:dyDescent="0.2">
      <c r="A280" s="13"/>
      <c r="B280" s="134"/>
      <c r="C280" s="135" t="s">
        <v>79</v>
      </c>
      <c r="D280" s="136">
        <f t="shared" ref="D280:T280" si="51">SUM(D281:D287)</f>
        <v>4047390.24</v>
      </c>
      <c r="E280" s="136">
        <f t="shared" si="51"/>
        <v>704420.13</v>
      </c>
      <c r="F280" s="136">
        <f t="shared" si="51"/>
        <v>297726.7</v>
      </c>
      <c r="G280" s="136">
        <f t="shared" si="51"/>
        <v>0</v>
      </c>
      <c r="H280" s="136">
        <f t="shared" si="51"/>
        <v>406693.43</v>
      </c>
      <c r="I280" s="136">
        <f t="shared" si="51"/>
        <v>0</v>
      </c>
      <c r="J280" s="136">
        <f t="shared" si="51"/>
        <v>0</v>
      </c>
      <c r="K280" s="136">
        <f t="shared" si="51"/>
        <v>1339.84</v>
      </c>
      <c r="L280" s="136">
        <f t="shared" si="51"/>
        <v>2894370.14</v>
      </c>
      <c r="M280" s="136">
        <f t="shared" si="51"/>
        <v>0</v>
      </c>
      <c r="N280" s="136">
        <f t="shared" si="51"/>
        <v>0</v>
      </c>
      <c r="O280" s="136">
        <f t="shared" si="51"/>
        <v>0</v>
      </c>
      <c r="P280" s="136">
        <f t="shared" si="51"/>
        <v>0</v>
      </c>
      <c r="Q280" s="136">
        <f t="shared" si="51"/>
        <v>209.5</v>
      </c>
      <c r="R280" s="136">
        <f t="shared" si="51"/>
        <v>192236.38</v>
      </c>
      <c r="S280" s="136">
        <f t="shared" si="51"/>
        <v>172.01000000000002</v>
      </c>
      <c r="T280" s="136">
        <f t="shared" si="51"/>
        <v>256363.59</v>
      </c>
    </row>
    <row r="281" spans="1:20" s="142" customFormat="1" ht="15" customHeight="1" x14ac:dyDescent="0.2">
      <c r="A281" s="13">
        <v>250</v>
      </c>
      <c r="B281" s="13">
        <v>1</v>
      </c>
      <c r="C281" s="128" t="s">
        <v>367</v>
      </c>
      <c r="D281" s="77">
        <f t="shared" ref="D281:D287" si="52">E281+L281+N281+P281+R281+T281</f>
        <v>406693.43</v>
      </c>
      <c r="E281" s="77">
        <f t="shared" ref="E281:E282" si="53">F281+G281+H281+I281+J281</f>
        <v>406693.43</v>
      </c>
      <c r="F281" s="77"/>
      <c r="G281" s="77"/>
      <c r="H281" s="77">
        <v>406693.43</v>
      </c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</row>
    <row r="282" spans="1:20" s="18" customFormat="1" ht="15" customHeight="1" x14ac:dyDescent="0.2">
      <c r="A282" s="13">
        <v>251</v>
      </c>
      <c r="B282" s="13">
        <v>2</v>
      </c>
      <c r="C282" s="128" t="s">
        <v>582</v>
      </c>
      <c r="D282" s="77">
        <f t="shared" si="52"/>
        <v>166339.57</v>
      </c>
      <c r="E282" s="77">
        <f t="shared" si="53"/>
        <v>166339.57</v>
      </c>
      <c r="F282" s="77">
        <v>166339.57</v>
      </c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</row>
    <row r="283" spans="1:20" s="18" customFormat="1" ht="15" customHeight="1" x14ac:dyDescent="0.2">
      <c r="A283" s="13">
        <v>252</v>
      </c>
      <c r="B283" s="13">
        <v>3</v>
      </c>
      <c r="C283" s="128" t="s">
        <v>583</v>
      </c>
      <c r="D283" s="77">
        <f t="shared" si="52"/>
        <v>802444.91</v>
      </c>
      <c r="E283" s="77">
        <f>F283+G283+H283+I283+J283</f>
        <v>0</v>
      </c>
      <c r="F283" s="77"/>
      <c r="G283" s="77"/>
      <c r="H283" s="77"/>
      <c r="I283" s="77"/>
      <c r="J283" s="77"/>
      <c r="K283" s="138">
        <v>352.64</v>
      </c>
      <c r="L283" s="77">
        <v>802444.91</v>
      </c>
      <c r="M283" s="77"/>
      <c r="N283" s="77"/>
      <c r="O283" s="77"/>
      <c r="P283" s="77"/>
      <c r="Q283" s="77"/>
      <c r="R283" s="77"/>
      <c r="S283" s="77"/>
      <c r="T283" s="77"/>
    </row>
    <row r="284" spans="1:20" s="18" customFormat="1" ht="15" customHeight="1" x14ac:dyDescent="0.2">
      <c r="A284" s="13">
        <v>253</v>
      </c>
      <c r="B284" s="13">
        <v>4</v>
      </c>
      <c r="C284" s="128" t="s">
        <v>584</v>
      </c>
      <c r="D284" s="77">
        <f t="shared" si="52"/>
        <v>886267.96</v>
      </c>
      <c r="E284" s="77">
        <f>F284+G284+H284+I284+J284</f>
        <v>0</v>
      </c>
      <c r="F284" s="77"/>
      <c r="G284" s="77"/>
      <c r="H284" s="77"/>
      <c r="I284" s="77"/>
      <c r="J284" s="77"/>
      <c r="K284" s="77">
        <v>370.45</v>
      </c>
      <c r="L284" s="77">
        <v>886267.96</v>
      </c>
      <c r="M284" s="77"/>
      <c r="N284" s="77"/>
      <c r="O284" s="77"/>
      <c r="P284" s="77"/>
      <c r="Q284" s="77"/>
      <c r="R284" s="77"/>
      <c r="S284" s="77"/>
      <c r="T284" s="77"/>
    </row>
    <row r="285" spans="1:20" s="18" customFormat="1" ht="15" customHeight="1" x14ac:dyDescent="0.2">
      <c r="A285" s="13">
        <v>254</v>
      </c>
      <c r="B285" s="13">
        <v>5</v>
      </c>
      <c r="C285" s="128" t="s">
        <v>585</v>
      </c>
      <c r="D285" s="77">
        <f t="shared" si="52"/>
        <v>177317.56</v>
      </c>
      <c r="E285" s="77">
        <f t="shared" ref="E285:E287" si="54">F285+G285+H285+I285+J285</f>
        <v>0</v>
      </c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>
        <v>126.81</v>
      </c>
      <c r="R285" s="77">
        <v>114157.81</v>
      </c>
      <c r="S285" s="77">
        <v>43.93</v>
      </c>
      <c r="T285" s="77">
        <v>63159.75</v>
      </c>
    </row>
    <row r="286" spans="1:20" s="18" customFormat="1" ht="15" customHeight="1" x14ac:dyDescent="0.2">
      <c r="A286" s="13">
        <v>255</v>
      </c>
      <c r="B286" s="13">
        <v>6</v>
      </c>
      <c r="C286" s="128" t="s">
        <v>586</v>
      </c>
      <c r="D286" s="77">
        <f t="shared" si="52"/>
        <v>402669.54000000004</v>
      </c>
      <c r="E286" s="77">
        <f t="shared" si="54"/>
        <v>131387.13</v>
      </c>
      <c r="F286" s="77">
        <v>131387.13</v>
      </c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>
        <v>82.69</v>
      </c>
      <c r="R286" s="77">
        <v>78078.570000000007</v>
      </c>
      <c r="S286" s="77">
        <v>128.08000000000001</v>
      </c>
      <c r="T286" s="77">
        <v>193203.84</v>
      </c>
    </row>
    <row r="287" spans="1:20" s="18" customFormat="1" ht="15" customHeight="1" x14ac:dyDescent="0.2">
      <c r="A287" s="13">
        <v>256</v>
      </c>
      <c r="B287" s="13">
        <v>7</v>
      </c>
      <c r="C287" s="128" t="s">
        <v>587</v>
      </c>
      <c r="D287" s="77">
        <f t="shared" si="52"/>
        <v>1205657.27</v>
      </c>
      <c r="E287" s="77">
        <f t="shared" si="54"/>
        <v>0</v>
      </c>
      <c r="F287" s="77"/>
      <c r="G287" s="77"/>
      <c r="H287" s="77"/>
      <c r="I287" s="77"/>
      <c r="J287" s="77"/>
      <c r="K287" s="77">
        <v>616.75</v>
      </c>
      <c r="L287" s="77">
        <v>1205657.27</v>
      </c>
      <c r="M287" s="77"/>
      <c r="N287" s="77"/>
      <c r="O287" s="77"/>
      <c r="P287" s="77"/>
      <c r="Q287" s="77"/>
      <c r="R287" s="77"/>
      <c r="S287" s="77"/>
      <c r="T287" s="77"/>
    </row>
    <row r="288" spans="1:20" s="18" customFormat="1" ht="29.25" customHeight="1" x14ac:dyDescent="0.2">
      <c r="A288" s="13"/>
      <c r="B288" s="134"/>
      <c r="C288" s="135" t="s">
        <v>73</v>
      </c>
      <c r="D288" s="136">
        <f t="shared" ref="D288:T288" si="55">SUM(D289:D294)</f>
        <v>1778777.09</v>
      </c>
      <c r="E288" s="136">
        <f t="shared" si="55"/>
        <v>1389964.6900000002</v>
      </c>
      <c r="F288" s="136">
        <f t="shared" si="55"/>
        <v>1204470.52</v>
      </c>
      <c r="G288" s="136">
        <f t="shared" si="55"/>
        <v>185494.16999999998</v>
      </c>
      <c r="H288" s="136">
        <f t="shared" si="55"/>
        <v>0</v>
      </c>
      <c r="I288" s="136">
        <f t="shared" si="55"/>
        <v>0</v>
      </c>
      <c r="J288" s="136">
        <f t="shared" si="55"/>
        <v>0</v>
      </c>
      <c r="K288" s="136">
        <f t="shared" si="55"/>
        <v>0</v>
      </c>
      <c r="L288" s="136">
        <f t="shared" si="55"/>
        <v>0</v>
      </c>
      <c r="M288" s="136">
        <f t="shared" si="55"/>
        <v>0</v>
      </c>
      <c r="N288" s="136">
        <f t="shared" si="55"/>
        <v>0</v>
      </c>
      <c r="O288" s="136">
        <f t="shared" si="55"/>
        <v>0</v>
      </c>
      <c r="P288" s="136">
        <f t="shared" si="55"/>
        <v>0</v>
      </c>
      <c r="Q288" s="136">
        <f t="shared" si="55"/>
        <v>50.88</v>
      </c>
      <c r="R288" s="136">
        <f t="shared" si="55"/>
        <v>63238.71</v>
      </c>
      <c r="S288" s="136">
        <f t="shared" si="55"/>
        <v>191.19</v>
      </c>
      <c r="T288" s="136">
        <f t="shared" si="55"/>
        <v>325573.69</v>
      </c>
    </row>
    <row r="289" spans="1:20" s="18" customFormat="1" ht="15" customHeight="1" x14ac:dyDescent="0.2">
      <c r="A289" s="13">
        <v>257</v>
      </c>
      <c r="B289" s="13">
        <v>1</v>
      </c>
      <c r="C289" s="128" t="s">
        <v>588</v>
      </c>
      <c r="D289" s="77">
        <f t="shared" ref="D289:D294" si="56">E289+L289+N289+P289+R289+T289</f>
        <v>508289.24</v>
      </c>
      <c r="E289" s="77">
        <f>F289+G289+H289+I289+J289</f>
        <v>508289.24</v>
      </c>
      <c r="F289" s="77">
        <v>376142.45999999996</v>
      </c>
      <c r="G289" s="77">
        <v>132146.78</v>
      </c>
      <c r="H289" s="77"/>
      <c r="I289" s="77"/>
      <c r="J289" s="77"/>
      <c r="K289" s="138"/>
      <c r="L289" s="77"/>
      <c r="M289" s="77"/>
      <c r="N289" s="77"/>
      <c r="O289" s="77"/>
      <c r="P289" s="77"/>
      <c r="Q289" s="77"/>
      <c r="R289" s="77"/>
      <c r="S289" s="77"/>
      <c r="T289" s="77"/>
    </row>
    <row r="290" spans="1:20" s="18" customFormat="1" ht="15" customHeight="1" x14ac:dyDescent="0.2">
      <c r="A290" s="13">
        <v>258</v>
      </c>
      <c r="B290" s="13">
        <v>2</v>
      </c>
      <c r="C290" s="128" t="s">
        <v>589</v>
      </c>
      <c r="D290" s="77">
        <f t="shared" si="56"/>
        <v>169908.32</v>
      </c>
      <c r="E290" s="77">
        <f t="shared" ref="E290:E294" si="57">F290+G290+H290+I290+J290</f>
        <v>169908.32</v>
      </c>
      <c r="F290" s="77">
        <v>116560.93</v>
      </c>
      <c r="G290" s="77">
        <v>53347.39</v>
      </c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</row>
    <row r="291" spans="1:20" s="18" customFormat="1" ht="15" customHeight="1" x14ac:dyDescent="0.2">
      <c r="A291" s="13">
        <v>259</v>
      </c>
      <c r="B291" s="13">
        <v>3</v>
      </c>
      <c r="C291" s="128" t="s">
        <v>590</v>
      </c>
      <c r="D291" s="77">
        <f t="shared" si="56"/>
        <v>196532.9</v>
      </c>
      <c r="E291" s="77">
        <f t="shared" si="57"/>
        <v>196532.9</v>
      </c>
      <c r="F291" s="77">
        <v>196532.9</v>
      </c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</row>
    <row r="292" spans="1:20" s="18" customFormat="1" ht="15" customHeight="1" x14ac:dyDescent="0.2">
      <c r="A292" s="13">
        <v>260</v>
      </c>
      <c r="B292" s="13">
        <v>4</v>
      </c>
      <c r="C292" s="128" t="s">
        <v>591</v>
      </c>
      <c r="D292" s="77">
        <f t="shared" si="56"/>
        <v>437347.05999999994</v>
      </c>
      <c r="E292" s="77">
        <f t="shared" si="57"/>
        <v>197941.11</v>
      </c>
      <c r="F292" s="77">
        <v>197941.11</v>
      </c>
      <c r="G292" s="77"/>
      <c r="H292" s="77"/>
      <c r="I292" s="77"/>
      <c r="J292" s="77"/>
      <c r="K292" s="138"/>
      <c r="L292" s="77"/>
      <c r="M292" s="77"/>
      <c r="N292" s="77"/>
      <c r="O292" s="77"/>
      <c r="P292" s="77"/>
      <c r="Q292" s="77">
        <v>50.88</v>
      </c>
      <c r="R292" s="77">
        <v>63238.71</v>
      </c>
      <c r="S292" s="77">
        <v>95.82</v>
      </c>
      <c r="T292" s="77">
        <v>176167.24</v>
      </c>
    </row>
    <row r="293" spans="1:20" s="18" customFormat="1" ht="15" customHeight="1" x14ac:dyDescent="0.2">
      <c r="A293" s="13">
        <v>261</v>
      </c>
      <c r="B293" s="13">
        <v>5</v>
      </c>
      <c r="C293" s="128" t="s">
        <v>592</v>
      </c>
      <c r="D293" s="77">
        <f t="shared" si="56"/>
        <v>329228.46999999997</v>
      </c>
      <c r="E293" s="77">
        <f t="shared" si="57"/>
        <v>179822.02</v>
      </c>
      <c r="F293" s="77">
        <v>179822.02</v>
      </c>
      <c r="G293" s="77"/>
      <c r="H293" s="77"/>
      <c r="I293" s="77"/>
      <c r="J293" s="77"/>
      <c r="K293" s="138"/>
      <c r="L293" s="77"/>
      <c r="M293" s="77"/>
      <c r="N293" s="77"/>
      <c r="O293" s="77"/>
      <c r="P293" s="77"/>
      <c r="Q293" s="77"/>
      <c r="R293" s="77"/>
      <c r="S293" s="77">
        <v>95.37</v>
      </c>
      <c r="T293" s="77">
        <v>149406.45000000001</v>
      </c>
    </row>
    <row r="294" spans="1:20" s="18" customFormat="1" ht="15" customHeight="1" x14ac:dyDescent="0.2">
      <c r="A294" s="13">
        <v>262</v>
      </c>
      <c r="B294" s="13">
        <v>6</v>
      </c>
      <c r="C294" s="128" t="s">
        <v>593</v>
      </c>
      <c r="D294" s="77">
        <f t="shared" si="56"/>
        <v>137471.1</v>
      </c>
      <c r="E294" s="77">
        <f t="shared" si="57"/>
        <v>137471.1</v>
      </c>
      <c r="F294" s="77">
        <v>137471.1</v>
      </c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</row>
    <row r="295" spans="1:20" s="18" customFormat="1" ht="29.25" customHeight="1" x14ac:dyDescent="0.2">
      <c r="A295" s="13"/>
      <c r="B295" s="134"/>
      <c r="C295" s="135" t="s">
        <v>372</v>
      </c>
      <c r="D295" s="136">
        <f>SUM(D296:D300)</f>
        <v>931670.79</v>
      </c>
      <c r="E295" s="136">
        <f t="shared" ref="E295:T295" si="58">SUM(E296:E300)</f>
        <v>578302.09</v>
      </c>
      <c r="F295" s="136">
        <f t="shared" si="58"/>
        <v>100094.22</v>
      </c>
      <c r="G295" s="136">
        <f t="shared" si="58"/>
        <v>124741.22</v>
      </c>
      <c r="H295" s="136">
        <f t="shared" si="58"/>
        <v>0</v>
      </c>
      <c r="I295" s="136">
        <f t="shared" si="58"/>
        <v>0</v>
      </c>
      <c r="J295" s="136">
        <f t="shared" si="58"/>
        <v>353466.65</v>
      </c>
      <c r="K295" s="136">
        <f t="shared" si="58"/>
        <v>0</v>
      </c>
      <c r="L295" s="136">
        <f t="shared" si="58"/>
        <v>0</v>
      </c>
      <c r="M295" s="136">
        <f t="shared" si="58"/>
        <v>0</v>
      </c>
      <c r="N295" s="136">
        <f t="shared" si="58"/>
        <v>0</v>
      </c>
      <c r="O295" s="136">
        <f t="shared" si="58"/>
        <v>0</v>
      </c>
      <c r="P295" s="136">
        <f t="shared" si="58"/>
        <v>0</v>
      </c>
      <c r="Q295" s="136">
        <f t="shared" si="58"/>
        <v>72.42</v>
      </c>
      <c r="R295" s="136">
        <f t="shared" si="58"/>
        <v>88256.83</v>
      </c>
      <c r="S295" s="136">
        <f t="shared" si="58"/>
        <v>144.91</v>
      </c>
      <c r="T295" s="136">
        <f t="shared" si="58"/>
        <v>265111.87</v>
      </c>
    </row>
    <row r="296" spans="1:20" s="142" customFormat="1" ht="15" customHeight="1" x14ac:dyDescent="0.2">
      <c r="A296" s="13">
        <v>263</v>
      </c>
      <c r="B296" s="13">
        <v>1</v>
      </c>
      <c r="C296" s="128" t="s">
        <v>373</v>
      </c>
      <c r="D296" s="77">
        <f>E296+L296+N296+P296+R296+T296</f>
        <v>221641.47000000003</v>
      </c>
      <c r="E296" s="77">
        <f t="shared" ref="E296:E300" si="59">F296+G296+H296+I296+J296</f>
        <v>0</v>
      </c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>
        <v>72.42</v>
      </c>
      <c r="R296" s="77">
        <v>88256.83</v>
      </c>
      <c r="S296" s="77">
        <v>72.91</v>
      </c>
      <c r="T296" s="77">
        <v>133384.64000000001</v>
      </c>
    </row>
    <row r="297" spans="1:20" s="142" customFormat="1" ht="15" customHeight="1" x14ac:dyDescent="0.2">
      <c r="A297" s="13">
        <v>264</v>
      </c>
      <c r="B297" s="13">
        <v>2</v>
      </c>
      <c r="C297" s="128" t="s">
        <v>374</v>
      </c>
      <c r="D297" s="77">
        <f>E297+L297+N297+P297+R297+T297</f>
        <v>131727.23000000001</v>
      </c>
      <c r="E297" s="77">
        <f t="shared" si="59"/>
        <v>0</v>
      </c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>
        <v>72</v>
      </c>
      <c r="T297" s="77">
        <v>131727.23000000001</v>
      </c>
    </row>
    <row r="298" spans="1:20" s="18" customFormat="1" ht="15" customHeight="1" x14ac:dyDescent="0.2">
      <c r="A298" s="13">
        <v>265</v>
      </c>
      <c r="B298" s="13">
        <v>3</v>
      </c>
      <c r="C298" s="128" t="s">
        <v>594</v>
      </c>
      <c r="D298" s="77">
        <f>E298+L298+N298+P298+R298+T298</f>
        <v>177705.82</v>
      </c>
      <c r="E298" s="77">
        <f t="shared" si="59"/>
        <v>177705.82</v>
      </c>
      <c r="F298" s="77"/>
      <c r="G298" s="77"/>
      <c r="H298" s="77"/>
      <c r="I298" s="77"/>
      <c r="J298" s="77">
        <v>177705.82</v>
      </c>
      <c r="K298" s="77"/>
      <c r="L298" s="77"/>
      <c r="M298" s="77"/>
      <c r="N298" s="77"/>
      <c r="O298" s="77"/>
      <c r="P298" s="77"/>
      <c r="Q298" s="77"/>
      <c r="R298" s="77"/>
      <c r="S298" s="77"/>
      <c r="T298" s="77"/>
    </row>
    <row r="299" spans="1:20" s="18" customFormat="1" ht="15" customHeight="1" x14ac:dyDescent="0.2">
      <c r="A299" s="13">
        <v>266</v>
      </c>
      <c r="B299" s="13">
        <v>4</v>
      </c>
      <c r="C299" s="128" t="s">
        <v>595</v>
      </c>
      <c r="D299" s="77">
        <f>E299+L299+N299+P299+R299+T299</f>
        <v>266817.73</v>
      </c>
      <c r="E299" s="77">
        <f t="shared" si="59"/>
        <v>266817.73</v>
      </c>
      <c r="F299" s="77"/>
      <c r="G299" s="77">
        <v>91056.9</v>
      </c>
      <c r="H299" s="77"/>
      <c r="I299" s="77"/>
      <c r="J299" s="86">
        <v>175760.83</v>
      </c>
      <c r="K299" s="77"/>
      <c r="L299" s="77"/>
      <c r="M299" s="77"/>
      <c r="N299" s="77"/>
      <c r="O299" s="77"/>
      <c r="P299" s="77"/>
      <c r="Q299" s="77"/>
      <c r="R299" s="77"/>
      <c r="S299" s="77"/>
      <c r="T299" s="77"/>
    </row>
    <row r="300" spans="1:20" s="18" customFormat="1" ht="15" customHeight="1" x14ac:dyDescent="0.2">
      <c r="A300" s="13">
        <v>267</v>
      </c>
      <c r="B300" s="13">
        <v>5</v>
      </c>
      <c r="C300" s="128" t="s">
        <v>596</v>
      </c>
      <c r="D300" s="77">
        <f>E300+L300+N300+P300+R300+T300</f>
        <v>133778.54</v>
      </c>
      <c r="E300" s="77">
        <f t="shared" si="59"/>
        <v>133778.54</v>
      </c>
      <c r="F300" s="77">
        <v>100094.22</v>
      </c>
      <c r="G300" s="77">
        <v>33684.32</v>
      </c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</row>
    <row r="301" spans="1:20" s="18" customFormat="1" ht="29.25" customHeight="1" x14ac:dyDescent="0.2">
      <c r="A301" s="13"/>
      <c r="B301" s="134"/>
      <c r="C301" s="135" t="s">
        <v>74</v>
      </c>
      <c r="D301" s="136">
        <f>SUM(D302:D305)</f>
        <v>2427691.46</v>
      </c>
      <c r="E301" s="136">
        <f t="shared" ref="E301:T301" si="60">SUM(E302:E305)</f>
        <v>402917.46</v>
      </c>
      <c r="F301" s="136">
        <f t="shared" si="60"/>
        <v>402917.46</v>
      </c>
      <c r="G301" s="136">
        <f t="shared" si="60"/>
        <v>0</v>
      </c>
      <c r="H301" s="136">
        <f t="shared" si="60"/>
        <v>0</v>
      </c>
      <c r="I301" s="136">
        <f t="shared" si="60"/>
        <v>0</v>
      </c>
      <c r="J301" s="136">
        <f t="shared" si="60"/>
        <v>0</v>
      </c>
      <c r="K301" s="136">
        <f t="shared" si="60"/>
        <v>813.78</v>
      </c>
      <c r="L301" s="136">
        <f t="shared" si="60"/>
        <v>2024774</v>
      </c>
      <c r="M301" s="136">
        <f t="shared" si="60"/>
        <v>0</v>
      </c>
      <c r="N301" s="136">
        <f t="shared" si="60"/>
        <v>0</v>
      </c>
      <c r="O301" s="136">
        <f t="shared" si="60"/>
        <v>0</v>
      </c>
      <c r="P301" s="136">
        <f t="shared" si="60"/>
        <v>0</v>
      </c>
      <c r="Q301" s="136">
        <f t="shared" si="60"/>
        <v>0</v>
      </c>
      <c r="R301" s="136">
        <f t="shared" si="60"/>
        <v>0</v>
      </c>
      <c r="S301" s="136">
        <f t="shared" si="60"/>
        <v>0</v>
      </c>
      <c r="T301" s="136">
        <f t="shared" si="60"/>
        <v>0</v>
      </c>
    </row>
    <row r="302" spans="1:20" s="18" customFormat="1" ht="15" customHeight="1" x14ac:dyDescent="0.2">
      <c r="A302" s="13">
        <v>268</v>
      </c>
      <c r="B302" s="13">
        <v>1</v>
      </c>
      <c r="C302" s="128" t="s">
        <v>597</v>
      </c>
      <c r="D302" s="77">
        <f>E302+L302+N302+P302+R302+T302</f>
        <v>741112.81</v>
      </c>
      <c r="E302" s="77">
        <f t="shared" ref="E302:E305" si="61">F302+G302+H302+I302+J302</f>
        <v>66801.679999999993</v>
      </c>
      <c r="F302" s="106">
        <v>66801.679999999993</v>
      </c>
      <c r="G302" s="77"/>
      <c r="H302" s="77"/>
      <c r="I302" s="77"/>
      <c r="J302" s="77"/>
      <c r="K302" s="77">
        <v>306.22000000000003</v>
      </c>
      <c r="L302" s="106">
        <v>674311.13</v>
      </c>
      <c r="M302" s="77"/>
      <c r="N302" s="77"/>
      <c r="O302" s="77"/>
      <c r="P302" s="77"/>
      <c r="Q302" s="77"/>
      <c r="R302" s="77"/>
      <c r="S302" s="77"/>
      <c r="T302" s="77"/>
    </row>
    <row r="303" spans="1:20" s="18" customFormat="1" ht="15" customHeight="1" x14ac:dyDescent="0.2">
      <c r="A303" s="13">
        <v>269</v>
      </c>
      <c r="B303" s="13">
        <v>2</v>
      </c>
      <c r="C303" s="128" t="s">
        <v>598</v>
      </c>
      <c r="D303" s="77">
        <f>E303+L303+N303+P303+R303+T303</f>
        <v>1459695.4000000001</v>
      </c>
      <c r="E303" s="77">
        <f t="shared" si="61"/>
        <v>109232.53</v>
      </c>
      <c r="F303" s="77">
        <v>109232.53</v>
      </c>
      <c r="G303" s="77"/>
      <c r="H303" s="77"/>
      <c r="I303" s="77"/>
      <c r="J303" s="77"/>
      <c r="K303" s="77">
        <v>507.56</v>
      </c>
      <c r="L303" s="106">
        <v>1350462.87</v>
      </c>
      <c r="M303" s="77"/>
      <c r="N303" s="77"/>
      <c r="O303" s="77"/>
      <c r="P303" s="77"/>
      <c r="Q303" s="77"/>
      <c r="R303" s="77"/>
      <c r="S303" s="77"/>
      <c r="T303" s="77"/>
    </row>
    <row r="304" spans="1:20" s="18" customFormat="1" ht="15" customHeight="1" x14ac:dyDescent="0.25">
      <c r="A304" s="13">
        <v>270</v>
      </c>
      <c r="B304" s="13">
        <v>3</v>
      </c>
      <c r="C304" s="128" t="s">
        <v>599</v>
      </c>
      <c r="D304" s="77">
        <f>E304+L304+N304+P304+R304+T304</f>
        <v>121971.57</v>
      </c>
      <c r="E304" s="77">
        <f t="shared" si="61"/>
        <v>121971.57</v>
      </c>
      <c r="F304" s="106">
        <v>121971.57</v>
      </c>
      <c r="G304" s="77"/>
      <c r="H304" s="3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</row>
    <row r="305" spans="1:20" s="18" customFormat="1" ht="15" customHeight="1" x14ac:dyDescent="0.2">
      <c r="A305" s="13">
        <v>271</v>
      </c>
      <c r="B305" s="13">
        <v>4</v>
      </c>
      <c r="C305" s="128" t="s">
        <v>14</v>
      </c>
      <c r="D305" s="77">
        <f>E305+L305+N305+P305+R305+T305</f>
        <v>104911.67999999999</v>
      </c>
      <c r="E305" s="77">
        <f t="shared" si="61"/>
        <v>104911.67999999999</v>
      </c>
      <c r="F305" s="106">
        <v>104911.67999999999</v>
      </c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</row>
    <row r="306" spans="1:20" s="18" customFormat="1" ht="29.25" customHeight="1" x14ac:dyDescent="0.2">
      <c r="A306" s="13"/>
      <c r="B306" s="146"/>
      <c r="C306" s="147" t="s">
        <v>75</v>
      </c>
      <c r="D306" s="136">
        <f>SUM(D307:D310)</f>
        <v>5870379.5800000001</v>
      </c>
      <c r="E306" s="136">
        <f t="shared" ref="E306:T306" si="62">SUM(E307:E310)</f>
        <v>0</v>
      </c>
      <c r="F306" s="136">
        <f t="shared" si="62"/>
        <v>0</v>
      </c>
      <c r="G306" s="136">
        <f t="shared" si="62"/>
        <v>0</v>
      </c>
      <c r="H306" s="136">
        <f t="shared" si="62"/>
        <v>0</v>
      </c>
      <c r="I306" s="136">
        <f t="shared" si="62"/>
        <v>0</v>
      </c>
      <c r="J306" s="136">
        <f t="shared" si="62"/>
        <v>0</v>
      </c>
      <c r="K306" s="136">
        <f t="shared" si="62"/>
        <v>2152.11</v>
      </c>
      <c r="L306" s="136">
        <f t="shared" si="62"/>
        <v>5749210.3799999999</v>
      </c>
      <c r="M306" s="136">
        <f t="shared" si="62"/>
        <v>0</v>
      </c>
      <c r="N306" s="136">
        <f t="shared" si="62"/>
        <v>0</v>
      </c>
      <c r="O306" s="136">
        <f t="shared" si="62"/>
        <v>0</v>
      </c>
      <c r="P306" s="136">
        <f t="shared" si="62"/>
        <v>0</v>
      </c>
      <c r="Q306" s="136">
        <f t="shared" si="62"/>
        <v>73.36</v>
      </c>
      <c r="R306" s="136">
        <f t="shared" si="62"/>
        <v>121169.2</v>
      </c>
      <c r="S306" s="136">
        <f t="shared" si="62"/>
        <v>0</v>
      </c>
      <c r="T306" s="136">
        <f t="shared" si="62"/>
        <v>0</v>
      </c>
    </row>
    <row r="307" spans="1:20" s="18" customFormat="1" ht="15" customHeight="1" x14ac:dyDescent="0.2">
      <c r="A307" s="13">
        <v>272</v>
      </c>
      <c r="B307" s="13">
        <v>1</v>
      </c>
      <c r="C307" s="128" t="s">
        <v>600</v>
      </c>
      <c r="D307" s="77">
        <f>E307+L307+N307+P307+R307+T307</f>
        <v>1039828.26</v>
      </c>
      <c r="E307" s="77">
        <f>F307+G307+H307+I307+J307</f>
        <v>0</v>
      </c>
      <c r="F307" s="77"/>
      <c r="G307" s="77"/>
      <c r="H307" s="77"/>
      <c r="I307" s="77"/>
      <c r="J307" s="77"/>
      <c r="K307" s="77">
        <v>383.52</v>
      </c>
      <c r="L307" s="77">
        <v>1039828.26</v>
      </c>
      <c r="M307" s="77"/>
      <c r="N307" s="77"/>
      <c r="O307" s="77"/>
      <c r="P307" s="77"/>
      <c r="Q307" s="77"/>
      <c r="R307" s="77"/>
      <c r="S307" s="77"/>
      <c r="T307" s="77"/>
    </row>
    <row r="308" spans="1:20" s="18" customFormat="1" ht="15" customHeight="1" x14ac:dyDescent="0.2">
      <c r="A308" s="13">
        <v>273</v>
      </c>
      <c r="B308" s="117">
        <v>2</v>
      </c>
      <c r="C308" s="128" t="s">
        <v>601</v>
      </c>
      <c r="D308" s="77">
        <f>E308+L308+N308+P308+R308+T308</f>
        <v>1572399.7</v>
      </c>
      <c r="E308" s="77">
        <f t="shared" ref="E308:E310" si="63">F308+G308+H308+I308+J308</f>
        <v>0</v>
      </c>
      <c r="F308" s="77"/>
      <c r="G308" s="77"/>
      <c r="H308" s="77"/>
      <c r="I308" s="77"/>
      <c r="J308" s="77"/>
      <c r="K308" s="77">
        <v>598.39</v>
      </c>
      <c r="L308" s="77">
        <v>1572399.7</v>
      </c>
      <c r="M308" s="77"/>
      <c r="N308" s="77"/>
      <c r="O308" s="77"/>
      <c r="P308" s="77"/>
      <c r="Q308" s="77"/>
      <c r="R308" s="77"/>
      <c r="S308" s="77"/>
      <c r="T308" s="77"/>
    </row>
    <row r="309" spans="1:20" s="18" customFormat="1" ht="15" customHeight="1" x14ac:dyDescent="0.2">
      <c r="A309" s="13">
        <v>274</v>
      </c>
      <c r="B309" s="13">
        <v>3</v>
      </c>
      <c r="C309" s="128" t="s">
        <v>602</v>
      </c>
      <c r="D309" s="77">
        <f>E309+L309+N309+P309+R309+T309</f>
        <v>1522911.65</v>
      </c>
      <c r="E309" s="77">
        <f>F309+G309+H309+I309+J309</f>
        <v>0</v>
      </c>
      <c r="F309" s="77"/>
      <c r="G309" s="77"/>
      <c r="H309" s="77"/>
      <c r="I309" s="77"/>
      <c r="J309" s="77"/>
      <c r="K309" s="77">
        <v>574.87</v>
      </c>
      <c r="L309" s="77">
        <v>1522911.65</v>
      </c>
      <c r="M309" s="77"/>
      <c r="N309" s="77"/>
      <c r="O309" s="77"/>
      <c r="P309" s="77"/>
      <c r="Q309" s="77"/>
      <c r="R309" s="77"/>
      <c r="S309" s="77"/>
      <c r="T309" s="77"/>
    </row>
    <row r="310" spans="1:20" s="18" customFormat="1" ht="15" customHeight="1" x14ac:dyDescent="0.2">
      <c r="A310" s="13">
        <v>275</v>
      </c>
      <c r="B310" s="117">
        <v>4</v>
      </c>
      <c r="C310" s="128" t="s">
        <v>603</v>
      </c>
      <c r="D310" s="77">
        <f>E310+L310+N310+P310+R310+T310</f>
        <v>1735239.97</v>
      </c>
      <c r="E310" s="77">
        <f t="shared" si="63"/>
        <v>0</v>
      </c>
      <c r="F310" s="77"/>
      <c r="G310" s="77"/>
      <c r="H310" s="77"/>
      <c r="I310" s="77"/>
      <c r="J310" s="77"/>
      <c r="K310" s="77">
        <v>595.33000000000004</v>
      </c>
      <c r="L310" s="77">
        <v>1614070.77</v>
      </c>
      <c r="M310" s="77"/>
      <c r="N310" s="77"/>
      <c r="O310" s="77"/>
      <c r="P310" s="77"/>
      <c r="Q310" s="77">
        <v>73.36</v>
      </c>
      <c r="R310" s="77">
        <v>121169.2</v>
      </c>
      <c r="S310" s="77"/>
      <c r="T310" s="77"/>
    </row>
    <row r="311" spans="1:20" s="18" customFormat="1" ht="29.25" customHeight="1" x14ac:dyDescent="0.2">
      <c r="A311" s="13"/>
      <c r="B311" s="134"/>
      <c r="C311" s="135" t="s">
        <v>156</v>
      </c>
      <c r="D311" s="136">
        <f>SUM(D312:D314)</f>
        <v>882625.48</v>
      </c>
      <c r="E311" s="136">
        <f t="shared" ref="E311:T311" si="64">SUM(E312:E314)</f>
        <v>243448.78</v>
      </c>
      <c r="F311" s="136">
        <f t="shared" si="64"/>
        <v>243448.78</v>
      </c>
      <c r="G311" s="136">
        <f t="shared" si="64"/>
        <v>0</v>
      </c>
      <c r="H311" s="136">
        <f t="shared" si="64"/>
        <v>0</v>
      </c>
      <c r="I311" s="136">
        <f t="shared" si="64"/>
        <v>0</v>
      </c>
      <c r="J311" s="136">
        <f t="shared" si="64"/>
        <v>0</v>
      </c>
      <c r="K311" s="136">
        <f t="shared" si="64"/>
        <v>0</v>
      </c>
      <c r="L311" s="136">
        <f t="shared" si="64"/>
        <v>0</v>
      </c>
      <c r="M311" s="136">
        <f t="shared" si="64"/>
        <v>0</v>
      </c>
      <c r="N311" s="136">
        <f t="shared" si="64"/>
        <v>0</v>
      </c>
      <c r="O311" s="136">
        <f t="shared" si="64"/>
        <v>0</v>
      </c>
      <c r="P311" s="136">
        <f t="shared" si="64"/>
        <v>0</v>
      </c>
      <c r="Q311" s="136">
        <f t="shared" si="64"/>
        <v>119.23</v>
      </c>
      <c r="R311" s="136">
        <f t="shared" si="64"/>
        <v>94798.6</v>
      </c>
      <c r="S311" s="136">
        <f t="shared" si="64"/>
        <v>327.60000000000002</v>
      </c>
      <c r="T311" s="136">
        <f t="shared" si="64"/>
        <v>544378.1</v>
      </c>
    </row>
    <row r="312" spans="1:20" s="18" customFormat="1" ht="15" customHeight="1" x14ac:dyDescent="0.2">
      <c r="A312" s="13">
        <v>276</v>
      </c>
      <c r="B312" s="13">
        <v>1</v>
      </c>
      <c r="C312" s="128" t="s">
        <v>604</v>
      </c>
      <c r="D312" s="77">
        <f>E312+L312+N312+P312+R312+T312</f>
        <v>383145.31</v>
      </c>
      <c r="E312" s="77">
        <f t="shared" ref="E312:E317" si="65">F312+G312+H312+I312+J312</f>
        <v>243448.78</v>
      </c>
      <c r="F312" s="77">
        <v>243448.78</v>
      </c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>
        <v>93.6</v>
      </c>
      <c r="T312" s="77">
        <v>139696.53</v>
      </c>
    </row>
    <row r="313" spans="1:20" s="18" customFormat="1" ht="15" customHeight="1" x14ac:dyDescent="0.2">
      <c r="A313" s="13">
        <v>277</v>
      </c>
      <c r="B313" s="13">
        <v>2</v>
      </c>
      <c r="C313" s="128" t="s">
        <v>605</v>
      </c>
      <c r="D313" s="77">
        <f>E313+L313+N313+P313+R313+T313</f>
        <v>261209.66</v>
      </c>
      <c r="E313" s="77">
        <f t="shared" si="65"/>
        <v>0</v>
      </c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>
        <v>140</v>
      </c>
      <c r="T313" s="77">
        <v>261209.66</v>
      </c>
    </row>
    <row r="314" spans="1:20" s="18" customFormat="1" ht="15" customHeight="1" x14ac:dyDescent="0.2">
      <c r="A314" s="13">
        <v>278</v>
      </c>
      <c r="B314" s="13">
        <v>3</v>
      </c>
      <c r="C314" s="128" t="s">
        <v>606</v>
      </c>
      <c r="D314" s="77">
        <f>E314+L314+N314+P314+R314+T314</f>
        <v>238270.51</v>
      </c>
      <c r="E314" s="77">
        <f t="shared" si="65"/>
        <v>0</v>
      </c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>
        <v>119.23</v>
      </c>
      <c r="R314" s="77">
        <v>94798.6</v>
      </c>
      <c r="S314" s="77">
        <v>94</v>
      </c>
      <c r="T314" s="77">
        <v>143471.91</v>
      </c>
    </row>
    <row r="315" spans="1:20" s="18" customFormat="1" ht="29.25" customHeight="1" x14ac:dyDescent="0.2">
      <c r="A315" s="13"/>
      <c r="B315" s="134"/>
      <c r="C315" s="135" t="s">
        <v>76</v>
      </c>
      <c r="D315" s="136">
        <f>SUM(D316:D318)</f>
        <v>2498830.75</v>
      </c>
      <c r="E315" s="136">
        <f t="shared" ref="E315:T315" si="66">SUM(E316:E318)</f>
        <v>498838.55</v>
      </c>
      <c r="F315" s="136">
        <f t="shared" si="66"/>
        <v>0</v>
      </c>
      <c r="G315" s="136">
        <f t="shared" si="66"/>
        <v>0</v>
      </c>
      <c r="H315" s="136">
        <f t="shared" si="66"/>
        <v>498838.55</v>
      </c>
      <c r="I315" s="136">
        <f t="shared" si="66"/>
        <v>0</v>
      </c>
      <c r="J315" s="136">
        <f t="shared" si="66"/>
        <v>0</v>
      </c>
      <c r="K315" s="136">
        <f t="shared" si="66"/>
        <v>1544</v>
      </c>
      <c r="L315" s="136">
        <f t="shared" si="66"/>
        <v>1999992.2</v>
      </c>
      <c r="M315" s="136">
        <f t="shared" si="66"/>
        <v>0</v>
      </c>
      <c r="N315" s="136">
        <f t="shared" si="66"/>
        <v>0</v>
      </c>
      <c r="O315" s="136">
        <f t="shared" si="66"/>
        <v>0</v>
      </c>
      <c r="P315" s="136">
        <f t="shared" si="66"/>
        <v>0</v>
      </c>
      <c r="Q315" s="136">
        <f t="shared" si="66"/>
        <v>0</v>
      </c>
      <c r="R315" s="136">
        <f t="shared" si="66"/>
        <v>0</v>
      </c>
      <c r="S315" s="136">
        <f t="shared" si="66"/>
        <v>0</v>
      </c>
      <c r="T315" s="136">
        <f t="shared" si="66"/>
        <v>0</v>
      </c>
    </row>
    <row r="316" spans="1:20" s="18" customFormat="1" ht="15" customHeight="1" x14ac:dyDescent="0.2">
      <c r="A316" s="13">
        <v>279</v>
      </c>
      <c r="B316" s="13">
        <v>1</v>
      </c>
      <c r="C316" s="128" t="s">
        <v>607</v>
      </c>
      <c r="D316" s="77">
        <f>E316+L316+N316+P316+R316+T316</f>
        <v>999996.1</v>
      </c>
      <c r="E316" s="77">
        <f t="shared" si="65"/>
        <v>0</v>
      </c>
      <c r="F316" s="77"/>
      <c r="G316" s="77"/>
      <c r="H316" s="77"/>
      <c r="I316" s="77"/>
      <c r="J316" s="77"/>
      <c r="K316" s="77">
        <v>688.4</v>
      </c>
      <c r="L316" s="77">
        <v>999996.1</v>
      </c>
      <c r="M316" s="77"/>
      <c r="N316" s="77"/>
      <c r="O316" s="77"/>
      <c r="P316" s="77"/>
      <c r="Q316" s="77"/>
      <c r="R316" s="77"/>
      <c r="S316" s="77"/>
      <c r="T316" s="77"/>
    </row>
    <row r="317" spans="1:20" s="18" customFormat="1" ht="15" customHeight="1" x14ac:dyDescent="0.2">
      <c r="A317" s="13">
        <v>280</v>
      </c>
      <c r="B317" s="13">
        <v>2</v>
      </c>
      <c r="C317" s="128" t="s">
        <v>381</v>
      </c>
      <c r="D317" s="77">
        <f>E317+L317+N317+P317+R317+T317</f>
        <v>999996.1</v>
      </c>
      <c r="E317" s="77">
        <f t="shared" si="65"/>
        <v>0</v>
      </c>
      <c r="F317" s="77"/>
      <c r="G317" s="77"/>
      <c r="H317" s="77"/>
      <c r="I317" s="77"/>
      <c r="J317" s="77"/>
      <c r="K317" s="77">
        <v>855.6</v>
      </c>
      <c r="L317" s="77">
        <v>999996.1</v>
      </c>
      <c r="M317" s="77"/>
      <c r="N317" s="77"/>
      <c r="O317" s="77"/>
      <c r="P317" s="77"/>
      <c r="Q317" s="77"/>
      <c r="R317" s="77"/>
      <c r="S317" s="77"/>
      <c r="T317" s="77"/>
    </row>
    <row r="318" spans="1:20" s="142" customFormat="1" ht="15" customHeight="1" x14ac:dyDescent="0.2">
      <c r="A318" s="13">
        <v>281</v>
      </c>
      <c r="B318" s="13">
        <v>3</v>
      </c>
      <c r="C318" s="128" t="s">
        <v>608</v>
      </c>
      <c r="D318" s="77">
        <f>E318+L318+N318+P318+R318+T318</f>
        <v>498838.55</v>
      </c>
      <c r="E318" s="77">
        <f>F318+G318+H318+I318+J318</f>
        <v>498838.55</v>
      </c>
      <c r="F318" s="77"/>
      <c r="G318" s="77"/>
      <c r="H318" s="77">
        <v>498838.55</v>
      </c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</row>
    <row r="319" spans="1:20" s="18" customFormat="1" ht="29.25" customHeight="1" x14ac:dyDescent="0.2">
      <c r="A319" s="13"/>
      <c r="B319" s="134"/>
      <c r="C319" s="135" t="s">
        <v>158</v>
      </c>
      <c r="D319" s="136">
        <f>SUM(D320:D322)</f>
        <v>2115877.89</v>
      </c>
      <c r="E319" s="136">
        <f t="shared" ref="E319:T319" si="67">SUM(E320:E322)</f>
        <v>432629.78</v>
      </c>
      <c r="F319" s="136">
        <f t="shared" si="67"/>
        <v>432629.78</v>
      </c>
      <c r="G319" s="136">
        <f t="shared" si="67"/>
        <v>0</v>
      </c>
      <c r="H319" s="136">
        <f t="shared" si="67"/>
        <v>0</v>
      </c>
      <c r="I319" s="136">
        <f t="shared" si="67"/>
        <v>0</v>
      </c>
      <c r="J319" s="136">
        <f t="shared" si="67"/>
        <v>0</v>
      </c>
      <c r="K319" s="136">
        <f t="shared" si="67"/>
        <v>627</v>
      </c>
      <c r="L319" s="136">
        <f t="shared" si="67"/>
        <v>1507094.57</v>
      </c>
      <c r="M319" s="136">
        <f t="shared" si="67"/>
        <v>0</v>
      </c>
      <c r="N319" s="136">
        <f t="shared" si="67"/>
        <v>0</v>
      </c>
      <c r="O319" s="136">
        <f t="shared" si="67"/>
        <v>0</v>
      </c>
      <c r="P319" s="136">
        <f t="shared" si="67"/>
        <v>0</v>
      </c>
      <c r="Q319" s="136">
        <f t="shared" si="67"/>
        <v>49.55</v>
      </c>
      <c r="R319" s="136">
        <f t="shared" si="67"/>
        <v>37954.65</v>
      </c>
      <c r="S319" s="136">
        <f t="shared" si="67"/>
        <v>81</v>
      </c>
      <c r="T319" s="136">
        <f t="shared" si="67"/>
        <v>138198.89000000001</v>
      </c>
    </row>
    <row r="320" spans="1:20" s="18" customFormat="1" ht="15" customHeight="1" x14ac:dyDescent="0.2">
      <c r="A320" s="13">
        <v>282</v>
      </c>
      <c r="B320" s="13">
        <v>1</v>
      </c>
      <c r="C320" s="128" t="s">
        <v>609</v>
      </c>
      <c r="D320" s="77">
        <f>E320+L320+N320+P320+R320+T320</f>
        <v>176153.54</v>
      </c>
      <c r="E320" s="77">
        <f>F320+G320+H320+I320+J320</f>
        <v>0</v>
      </c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>
        <v>49.55</v>
      </c>
      <c r="R320" s="77">
        <v>37954.65</v>
      </c>
      <c r="S320" s="77">
        <v>81</v>
      </c>
      <c r="T320" s="77">
        <v>138198.89000000001</v>
      </c>
    </row>
    <row r="321" spans="1:20" s="18" customFormat="1" ht="15" customHeight="1" x14ac:dyDescent="0.2">
      <c r="A321" s="13">
        <v>283</v>
      </c>
      <c r="B321" s="13">
        <v>2</v>
      </c>
      <c r="C321" s="128" t="s">
        <v>610</v>
      </c>
      <c r="D321" s="77">
        <f>E321+L321+N321+P321+R321+T321</f>
        <v>1750424.32</v>
      </c>
      <c r="E321" s="77">
        <f>F321+G321+H321+I321+J321</f>
        <v>243329.75</v>
      </c>
      <c r="F321" s="77">
        <v>243329.75</v>
      </c>
      <c r="G321" s="77"/>
      <c r="H321" s="77"/>
      <c r="I321" s="77"/>
      <c r="J321" s="77"/>
      <c r="K321" s="77">
        <v>627</v>
      </c>
      <c r="L321" s="77">
        <v>1507094.57</v>
      </c>
      <c r="M321" s="77"/>
      <c r="N321" s="77"/>
      <c r="O321" s="77"/>
      <c r="P321" s="77"/>
      <c r="Q321" s="77"/>
      <c r="R321" s="77"/>
      <c r="S321" s="77"/>
      <c r="T321" s="77"/>
    </row>
    <row r="322" spans="1:20" s="18" customFormat="1" ht="15" customHeight="1" x14ac:dyDescent="0.2">
      <c r="A322" s="13">
        <v>284</v>
      </c>
      <c r="B322" s="13">
        <v>3</v>
      </c>
      <c r="C322" s="128" t="s">
        <v>611</v>
      </c>
      <c r="D322" s="77">
        <f>E322+L322+N322+P322+R322+T322</f>
        <v>189300.03</v>
      </c>
      <c r="E322" s="77">
        <f t="shared" ref="E322" si="68">F322+G322+H322+I322+J322</f>
        <v>189300.03</v>
      </c>
      <c r="F322" s="77">
        <v>189300.03</v>
      </c>
      <c r="G322" s="77"/>
      <c r="H322" s="77"/>
      <c r="I322" s="77"/>
      <c r="J322" s="77"/>
      <c r="K322" s="138"/>
      <c r="L322" s="77"/>
      <c r="M322" s="77"/>
      <c r="N322" s="77"/>
      <c r="O322" s="77"/>
      <c r="P322" s="77"/>
      <c r="Q322" s="77"/>
      <c r="R322" s="77"/>
      <c r="S322" s="77"/>
      <c r="T322" s="77"/>
    </row>
    <row r="323" spans="1:20" ht="29.25" customHeight="1" x14ac:dyDescent="0.25">
      <c r="A323" s="13"/>
      <c r="B323" s="134"/>
      <c r="C323" s="135" t="s">
        <v>77</v>
      </c>
      <c r="D323" s="136">
        <f t="shared" ref="D323:T323" si="69">SUM(D324:D327)</f>
        <v>3968855.21</v>
      </c>
      <c r="E323" s="136">
        <f t="shared" si="69"/>
        <v>148922.07999999999</v>
      </c>
      <c r="F323" s="136">
        <f t="shared" si="69"/>
        <v>148922.07999999999</v>
      </c>
      <c r="G323" s="136">
        <f t="shared" si="69"/>
        <v>0</v>
      </c>
      <c r="H323" s="136">
        <f t="shared" si="69"/>
        <v>0</v>
      </c>
      <c r="I323" s="136">
        <f t="shared" si="69"/>
        <v>0</v>
      </c>
      <c r="J323" s="136">
        <f t="shared" si="69"/>
        <v>0</v>
      </c>
      <c r="K323" s="136">
        <f t="shared" si="69"/>
        <v>1307.2</v>
      </c>
      <c r="L323" s="136">
        <f t="shared" si="69"/>
        <v>3492026.52</v>
      </c>
      <c r="M323" s="136">
        <f t="shared" si="69"/>
        <v>0</v>
      </c>
      <c r="N323" s="136">
        <f t="shared" si="69"/>
        <v>0</v>
      </c>
      <c r="O323" s="136">
        <f t="shared" si="69"/>
        <v>0</v>
      </c>
      <c r="P323" s="136">
        <f t="shared" si="69"/>
        <v>0</v>
      </c>
      <c r="Q323" s="136">
        <f t="shared" si="69"/>
        <v>112</v>
      </c>
      <c r="R323" s="136">
        <f t="shared" si="69"/>
        <v>136339.1</v>
      </c>
      <c r="S323" s="136">
        <f t="shared" si="69"/>
        <v>159.4</v>
      </c>
      <c r="T323" s="136">
        <f t="shared" si="69"/>
        <v>191567.51</v>
      </c>
    </row>
    <row r="324" spans="1:20" x14ac:dyDescent="0.25">
      <c r="A324" s="13">
        <v>285</v>
      </c>
      <c r="B324" s="13">
        <v>1</v>
      </c>
      <c r="C324" s="128" t="s">
        <v>612</v>
      </c>
      <c r="D324" s="77">
        <f>E324+L324+N324+P324+R324+T324</f>
        <v>2580174.6800000002</v>
      </c>
      <c r="E324" s="77">
        <f t="shared" ref="E324:E327" si="70">F324+G324+H324+I324+J324</f>
        <v>0</v>
      </c>
      <c r="F324" s="77"/>
      <c r="G324" s="77"/>
      <c r="H324" s="77"/>
      <c r="I324" s="77"/>
      <c r="J324" s="77"/>
      <c r="K324" s="77">
        <v>965.7</v>
      </c>
      <c r="L324" s="77">
        <v>2580174.6800000002</v>
      </c>
      <c r="M324" s="77"/>
      <c r="N324" s="77"/>
      <c r="O324" s="77"/>
      <c r="P324" s="77"/>
      <c r="Q324" s="77"/>
      <c r="R324" s="77"/>
      <c r="S324" s="77"/>
      <c r="T324" s="77"/>
    </row>
    <row r="325" spans="1:20" x14ac:dyDescent="0.25">
      <c r="A325" s="13">
        <v>286</v>
      </c>
      <c r="B325" s="13">
        <v>2</v>
      </c>
      <c r="C325" s="128" t="s">
        <v>160</v>
      </c>
      <c r="D325" s="77">
        <f>E325+L325+N325+P325+R325+T325</f>
        <v>141109.53</v>
      </c>
      <c r="E325" s="77">
        <f t="shared" si="70"/>
        <v>0</v>
      </c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>
        <v>47.1</v>
      </c>
      <c r="R325" s="77">
        <v>57337.3</v>
      </c>
      <c r="S325" s="77">
        <v>66.2</v>
      </c>
      <c r="T325" s="77">
        <v>83772.23</v>
      </c>
    </row>
    <row r="326" spans="1:20" x14ac:dyDescent="0.25">
      <c r="A326" s="13">
        <v>287</v>
      </c>
      <c r="B326" s="13">
        <v>3</v>
      </c>
      <c r="C326" s="128" t="s">
        <v>613</v>
      </c>
      <c r="D326" s="77">
        <f>E326+L326+N326+P326+R326+T326</f>
        <v>335719.16000000003</v>
      </c>
      <c r="E326" s="77">
        <f t="shared" si="70"/>
        <v>148922.07999999999</v>
      </c>
      <c r="F326" s="77">
        <v>148922.07999999999</v>
      </c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>
        <v>64.900000000000006</v>
      </c>
      <c r="R326" s="77">
        <v>79001.8</v>
      </c>
      <c r="S326" s="77">
        <v>93.2</v>
      </c>
      <c r="T326" s="77">
        <v>107795.28</v>
      </c>
    </row>
    <row r="327" spans="1:20" x14ac:dyDescent="0.25">
      <c r="A327" s="13">
        <v>288</v>
      </c>
      <c r="B327" s="13">
        <v>4</v>
      </c>
      <c r="C327" s="128" t="s">
        <v>614</v>
      </c>
      <c r="D327" s="77">
        <f>E327+L327+N327+P327+R327+T327</f>
        <v>911851.84</v>
      </c>
      <c r="E327" s="77">
        <f t="shared" si="70"/>
        <v>0</v>
      </c>
      <c r="F327" s="77"/>
      <c r="G327" s="77"/>
      <c r="H327" s="77"/>
      <c r="I327" s="77"/>
      <c r="J327" s="77"/>
      <c r="K327" s="77">
        <v>341.5</v>
      </c>
      <c r="L327" s="77">
        <v>911851.84</v>
      </c>
      <c r="M327" s="77"/>
      <c r="N327" s="77"/>
      <c r="O327" s="77"/>
      <c r="P327" s="77"/>
      <c r="Q327" s="77"/>
      <c r="R327" s="77"/>
      <c r="S327" s="77"/>
      <c r="T327" s="77"/>
    </row>
    <row r="328" spans="1:20" s="122" customFormat="1" x14ac:dyDescent="0.25">
      <c r="A328" s="25"/>
      <c r="B328" s="26"/>
      <c r="C328" s="27"/>
      <c r="D328" s="28"/>
      <c r="E328" s="33"/>
      <c r="F328" s="38"/>
      <c r="G328" s="39"/>
      <c r="H328" s="48"/>
      <c r="I328" s="39"/>
      <c r="J328" s="39"/>
      <c r="K328" s="49"/>
      <c r="L328" s="39"/>
      <c r="M328" s="35"/>
      <c r="N328" s="36"/>
      <c r="O328" s="41"/>
      <c r="P328" s="42"/>
      <c r="Q328" s="43"/>
      <c r="R328" s="42"/>
      <c r="S328" s="43"/>
      <c r="T328" s="40"/>
    </row>
    <row r="329" spans="1:20" s="29" customFormat="1" ht="43.5" customHeight="1" x14ac:dyDescent="0.25">
      <c r="A329" s="25"/>
      <c r="B329" s="190" t="s">
        <v>170</v>
      </c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28"/>
      <c r="S329" s="30"/>
      <c r="T329" s="28"/>
    </row>
    <row r="330" spans="1:20" s="29" customFormat="1" ht="12" customHeight="1" x14ac:dyDescent="0.25">
      <c r="A330" s="25"/>
      <c r="B330" s="191" t="s">
        <v>171</v>
      </c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31"/>
      <c r="S330" s="32"/>
      <c r="T330" s="31"/>
    </row>
    <row r="331" spans="1:20" s="29" customFormat="1" x14ac:dyDescent="0.25">
      <c r="A331" s="25"/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31"/>
      <c r="S331" s="32"/>
      <c r="T331" s="31"/>
    </row>
    <row r="332" spans="1:20" s="122" customFormat="1" x14ac:dyDescent="0.25">
      <c r="A332" s="25"/>
      <c r="B332" s="26"/>
      <c r="C332" s="27"/>
      <c r="D332" s="28"/>
      <c r="E332" s="33"/>
      <c r="F332" s="38"/>
      <c r="G332" s="25"/>
      <c r="H332" s="148"/>
      <c r="I332" s="39"/>
      <c r="J332" s="36"/>
      <c r="K332" s="49"/>
      <c r="L332" s="40"/>
      <c r="M332" s="35"/>
      <c r="N332" s="36"/>
      <c r="O332" s="41"/>
      <c r="P332" s="42"/>
      <c r="Q332" s="43"/>
      <c r="R332" s="42"/>
      <c r="S332" s="43"/>
      <c r="T332" s="52"/>
    </row>
    <row r="333" spans="1:20" s="122" customFormat="1" x14ac:dyDescent="0.25">
      <c r="A333" s="25"/>
      <c r="B333" s="26"/>
      <c r="C333" s="27"/>
      <c r="D333" s="28"/>
      <c r="E333" s="33"/>
      <c r="F333" s="38"/>
      <c r="G333" s="25"/>
      <c r="H333" s="148"/>
      <c r="I333" s="39"/>
      <c r="J333" s="36"/>
      <c r="K333" s="49"/>
      <c r="L333" s="40"/>
      <c r="M333" s="35"/>
      <c r="N333" s="36"/>
      <c r="O333" s="41"/>
      <c r="P333" s="42"/>
      <c r="Q333" s="43"/>
      <c r="R333" s="42"/>
      <c r="S333" s="43"/>
      <c r="T333" s="149"/>
    </row>
    <row r="334" spans="1:20" s="122" customFormat="1" x14ac:dyDescent="0.25">
      <c r="A334" s="25"/>
      <c r="B334" s="26"/>
      <c r="C334" s="44"/>
      <c r="D334" s="28"/>
      <c r="E334" s="28"/>
      <c r="F334" s="28"/>
      <c r="G334" s="28"/>
      <c r="H334" s="28"/>
      <c r="I334" s="28"/>
      <c r="J334" s="28"/>
      <c r="K334" s="30"/>
      <c r="L334" s="28"/>
      <c r="M334" s="45"/>
      <c r="N334" s="28"/>
      <c r="O334" s="28"/>
      <c r="P334" s="28"/>
      <c r="Q334" s="30"/>
      <c r="R334" s="28"/>
      <c r="S334" s="30"/>
      <c r="T334" s="28"/>
    </row>
    <row r="335" spans="1:20" s="122" customFormat="1" x14ac:dyDescent="0.25">
      <c r="A335" s="25"/>
      <c r="B335" s="26"/>
      <c r="C335" s="46"/>
      <c r="D335" s="28"/>
      <c r="E335" s="33"/>
      <c r="F335" s="31"/>
      <c r="G335" s="31"/>
      <c r="H335" s="34"/>
      <c r="I335" s="34"/>
      <c r="J335" s="34"/>
      <c r="K335" s="32"/>
      <c r="L335" s="31"/>
      <c r="M335" s="35"/>
      <c r="N335" s="34"/>
      <c r="O335" s="36"/>
      <c r="P335" s="34"/>
      <c r="Q335" s="32"/>
      <c r="R335" s="31"/>
      <c r="S335" s="32"/>
      <c r="T335" s="31"/>
    </row>
    <row r="336" spans="1:20" s="122" customFormat="1" x14ac:dyDescent="0.25">
      <c r="A336" s="25"/>
      <c r="B336" s="26"/>
      <c r="C336" s="27"/>
      <c r="D336" s="28"/>
      <c r="E336" s="33"/>
      <c r="F336" s="31"/>
      <c r="G336" s="31"/>
      <c r="H336" s="34"/>
      <c r="I336" s="34"/>
      <c r="J336" s="34"/>
      <c r="K336" s="32"/>
      <c r="L336" s="31"/>
      <c r="M336" s="35"/>
      <c r="N336" s="34"/>
      <c r="O336" s="36"/>
      <c r="P336" s="34"/>
      <c r="Q336" s="32"/>
      <c r="R336" s="31"/>
      <c r="S336" s="32"/>
      <c r="T336" s="31"/>
    </row>
    <row r="337" spans="1:20" s="122" customFormat="1" x14ac:dyDescent="0.25">
      <c r="A337" s="25"/>
      <c r="B337" s="26"/>
      <c r="C337" s="27"/>
      <c r="D337" s="28"/>
      <c r="E337" s="33"/>
      <c r="F337" s="31"/>
      <c r="G337" s="31"/>
      <c r="H337" s="34"/>
      <c r="I337" s="34"/>
      <c r="J337" s="34"/>
      <c r="K337" s="32"/>
      <c r="L337" s="31"/>
      <c r="M337" s="35"/>
      <c r="N337" s="34"/>
      <c r="O337" s="36"/>
      <c r="P337" s="34"/>
      <c r="Q337" s="32"/>
      <c r="R337" s="31"/>
      <c r="S337" s="32"/>
      <c r="T337" s="31"/>
    </row>
    <row r="338" spans="1:20" s="122" customFormat="1" x14ac:dyDescent="0.25">
      <c r="A338" s="25"/>
      <c r="B338" s="26"/>
      <c r="C338" s="37"/>
      <c r="D338" s="28"/>
      <c r="E338" s="33"/>
      <c r="F338" s="38"/>
      <c r="G338" s="39"/>
      <c r="H338" s="48"/>
      <c r="I338" s="39"/>
      <c r="J338" s="39"/>
      <c r="K338" s="49"/>
      <c r="L338" s="40"/>
      <c r="M338" s="35"/>
      <c r="N338" s="36"/>
      <c r="O338" s="41"/>
      <c r="P338" s="42"/>
      <c r="Q338" s="43"/>
      <c r="R338" s="42"/>
      <c r="S338" s="43"/>
      <c r="T338" s="40"/>
    </row>
    <row r="339" spans="1:20" s="122" customFormat="1" x14ac:dyDescent="0.25">
      <c r="A339" s="25"/>
      <c r="B339" s="26"/>
      <c r="C339" s="44"/>
      <c r="D339" s="28"/>
      <c r="E339" s="28"/>
      <c r="F339" s="28"/>
      <c r="G339" s="28"/>
      <c r="H339" s="28"/>
      <c r="I339" s="28"/>
      <c r="J339" s="28"/>
      <c r="K339" s="30"/>
      <c r="L339" s="28"/>
      <c r="M339" s="45"/>
      <c r="N339" s="28"/>
      <c r="O339" s="28"/>
      <c r="P339" s="28"/>
      <c r="Q339" s="30"/>
      <c r="R339" s="28"/>
      <c r="S339" s="30"/>
      <c r="T339" s="28"/>
    </row>
    <row r="340" spans="1:20" s="122" customFormat="1" x14ac:dyDescent="0.25">
      <c r="A340" s="25"/>
      <c r="B340" s="26"/>
      <c r="C340" s="46"/>
      <c r="D340" s="28"/>
      <c r="E340" s="33"/>
      <c r="F340" s="31"/>
      <c r="G340" s="31"/>
      <c r="H340" s="34"/>
      <c r="I340" s="34"/>
      <c r="J340" s="34"/>
      <c r="K340" s="32"/>
      <c r="L340" s="34"/>
      <c r="M340" s="35"/>
      <c r="N340" s="34"/>
      <c r="O340" s="36"/>
      <c r="P340" s="34"/>
      <c r="Q340" s="32"/>
      <c r="R340" s="31"/>
      <c r="S340" s="32"/>
      <c r="T340" s="34"/>
    </row>
    <row r="341" spans="1:20" s="122" customFormat="1" x14ac:dyDescent="0.25">
      <c r="A341" s="25"/>
      <c r="B341" s="26"/>
      <c r="C341" s="46"/>
      <c r="D341" s="28"/>
      <c r="E341" s="33"/>
      <c r="F341" s="31"/>
      <c r="G341" s="31"/>
      <c r="H341" s="34"/>
      <c r="I341" s="34"/>
      <c r="J341" s="31"/>
      <c r="K341" s="47"/>
      <c r="L341" s="31"/>
      <c r="M341" s="35"/>
      <c r="N341" s="34"/>
      <c r="O341" s="36"/>
      <c r="P341" s="34"/>
      <c r="Q341" s="32"/>
      <c r="R341" s="34"/>
      <c r="S341" s="32"/>
      <c r="T341" s="31"/>
    </row>
    <row r="342" spans="1:20" s="122" customFormat="1" x14ac:dyDescent="0.25">
      <c r="A342" s="25"/>
      <c r="B342" s="26"/>
      <c r="C342" s="46"/>
      <c r="D342" s="28"/>
      <c r="E342" s="33"/>
      <c r="F342" s="31"/>
      <c r="G342" s="31"/>
      <c r="H342" s="34"/>
      <c r="I342" s="34"/>
      <c r="J342" s="34"/>
      <c r="K342" s="32"/>
      <c r="L342" s="34"/>
      <c r="M342" s="35"/>
      <c r="N342" s="34"/>
      <c r="O342" s="36"/>
      <c r="P342" s="34"/>
      <c r="Q342" s="32"/>
      <c r="R342" s="31"/>
      <c r="S342" s="32"/>
      <c r="T342" s="34"/>
    </row>
    <row r="343" spans="1:20" s="122" customFormat="1" x14ac:dyDescent="0.25">
      <c r="A343" s="25"/>
      <c r="B343" s="26"/>
      <c r="C343" s="46"/>
      <c r="D343" s="28"/>
      <c r="E343" s="33"/>
      <c r="F343" s="31"/>
      <c r="G343" s="31"/>
      <c r="H343" s="34"/>
      <c r="I343" s="34"/>
      <c r="J343" s="34"/>
      <c r="K343" s="32"/>
      <c r="L343" s="34"/>
      <c r="M343" s="35"/>
      <c r="N343" s="34"/>
      <c r="O343" s="36"/>
      <c r="P343" s="34"/>
      <c r="Q343" s="32"/>
      <c r="R343" s="31"/>
      <c r="S343" s="32"/>
      <c r="T343" s="34"/>
    </row>
    <row r="344" spans="1:20" s="122" customFormat="1" x14ac:dyDescent="0.25">
      <c r="A344" s="25"/>
      <c r="B344" s="26"/>
      <c r="C344" s="46"/>
      <c r="D344" s="28"/>
      <c r="E344" s="33"/>
      <c r="F344" s="31"/>
      <c r="G344" s="31"/>
      <c r="H344" s="34"/>
      <c r="I344" s="34"/>
      <c r="J344" s="34"/>
      <c r="K344" s="32"/>
      <c r="L344" s="34"/>
      <c r="M344" s="35"/>
      <c r="N344" s="34"/>
      <c r="O344" s="36"/>
      <c r="P344" s="34"/>
      <c r="Q344" s="32"/>
      <c r="R344" s="31"/>
      <c r="S344" s="32"/>
      <c r="T344" s="31"/>
    </row>
    <row r="345" spans="1:20" s="122" customFormat="1" x14ac:dyDescent="0.25">
      <c r="A345" s="25"/>
      <c r="B345" s="26"/>
      <c r="C345" s="46"/>
      <c r="D345" s="28"/>
      <c r="E345" s="33"/>
      <c r="F345" s="31"/>
      <c r="G345" s="31"/>
      <c r="H345" s="34"/>
      <c r="I345" s="34"/>
      <c r="J345" s="34"/>
      <c r="K345" s="32"/>
      <c r="L345" s="34"/>
      <c r="M345" s="35"/>
      <c r="N345" s="34"/>
      <c r="O345" s="36"/>
      <c r="P345" s="34"/>
      <c r="Q345" s="32"/>
      <c r="R345" s="31"/>
      <c r="S345" s="32"/>
      <c r="T345" s="31"/>
    </row>
    <row r="346" spans="1:20" s="122" customFormat="1" x14ac:dyDescent="0.25">
      <c r="A346" s="25"/>
      <c r="B346" s="26"/>
      <c r="C346" s="46"/>
      <c r="D346" s="28"/>
      <c r="E346" s="33"/>
      <c r="F346" s="31"/>
      <c r="G346" s="31"/>
      <c r="H346" s="34"/>
      <c r="I346" s="34"/>
      <c r="J346" s="34"/>
      <c r="K346" s="32"/>
      <c r="L346" s="34"/>
      <c r="M346" s="35"/>
      <c r="N346" s="34"/>
      <c r="O346" s="36"/>
      <c r="P346" s="34"/>
      <c r="Q346" s="32"/>
      <c r="R346" s="31"/>
      <c r="S346" s="32"/>
      <c r="T346" s="34"/>
    </row>
    <row r="347" spans="1:20" s="122" customFormat="1" x14ac:dyDescent="0.25">
      <c r="A347" s="25"/>
      <c r="B347" s="26"/>
      <c r="C347" s="46"/>
      <c r="D347" s="28"/>
      <c r="E347" s="33"/>
      <c r="F347" s="31"/>
      <c r="G347" s="31"/>
      <c r="H347" s="34"/>
      <c r="I347" s="31"/>
      <c r="J347" s="34"/>
      <c r="K347" s="32"/>
      <c r="L347" s="34"/>
      <c r="M347" s="35"/>
      <c r="N347" s="34"/>
      <c r="O347" s="36"/>
      <c r="P347" s="34"/>
      <c r="Q347" s="32"/>
      <c r="R347" s="31"/>
      <c r="S347" s="32"/>
      <c r="T347" s="34"/>
    </row>
    <row r="348" spans="1:20" s="122" customFormat="1" x14ac:dyDescent="0.25">
      <c r="A348" s="25"/>
      <c r="B348" s="26"/>
      <c r="C348" s="46"/>
      <c r="D348" s="28"/>
      <c r="E348" s="33"/>
      <c r="F348" s="31"/>
      <c r="G348" s="31"/>
      <c r="H348" s="34"/>
      <c r="I348" s="31"/>
      <c r="J348" s="34"/>
      <c r="K348" s="32"/>
      <c r="L348" s="34"/>
      <c r="M348" s="35"/>
      <c r="N348" s="34"/>
      <c r="O348" s="36"/>
      <c r="P348" s="34"/>
      <c r="Q348" s="32"/>
      <c r="R348" s="31"/>
      <c r="S348" s="32"/>
      <c r="T348" s="34"/>
    </row>
    <row r="349" spans="1:20" s="122" customFormat="1" x14ac:dyDescent="0.25">
      <c r="A349" s="25"/>
      <c r="B349" s="26"/>
      <c r="C349" s="46"/>
      <c r="D349" s="28"/>
      <c r="E349" s="33"/>
      <c r="F349" s="31"/>
      <c r="G349" s="31"/>
      <c r="H349" s="34"/>
      <c r="I349" s="31"/>
      <c r="J349" s="34"/>
      <c r="K349" s="32"/>
      <c r="L349" s="34"/>
      <c r="M349" s="35"/>
      <c r="N349" s="34"/>
      <c r="O349" s="36"/>
      <c r="P349" s="34"/>
      <c r="Q349" s="32"/>
      <c r="R349" s="31"/>
      <c r="S349" s="32"/>
      <c r="T349" s="34"/>
    </row>
    <row r="350" spans="1:20" s="122" customFormat="1" x14ac:dyDescent="0.25">
      <c r="A350" s="25"/>
      <c r="B350" s="26"/>
      <c r="C350" s="46"/>
      <c r="D350" s="28"/>
      <c r="E350" s="33"/>
      <c r="F350" s="31"/>
      <c r="G350" s="31"/>
      <c r="H350" s="34"/>
      <c r="I350" s="31"/>
      <c r="J350" s="34"/>
      <c r="K350" s="32"/>
      <c r="L350" s="34"/>
      <c r="M350" s="35"/>
      <c r="N350" s="34"/>
      <c r="O350" s="36"/>
      <c r="P350" s="34"/>
      <c r="Q350" s="32"/>
      <c r="R350" s="31"/>
      <c r="S350" s="32"/>
      <c r="T350" s="34"/>
    </row>
    <row r="351" spans="1:20" s="122" customFormat="1" x14ac:dyDescent="0.25">
      <c r="A351" s="25"/>
      <c r="B351" s="26"/>
      <c r="C351" s="46"/>
      <c r="D351" s="28"/>
      <c r="E351" s="33"/>
      <c r="F351" s="31"/>
      <c r="G351" s="31"/>
      <c r="H351" s="34"/>
      <c r="I351" s="34"/>
      <c r="J351" s="34"/>
      <c r="K351" s="32"/>
      <c r="L351" s="34"/>
      <c r="M351" s="35"/>
      <c r="N351" s="31"/>
      <c r="O351" s="36"/>
      <c r="P351" s="34"/>
      <c r="Q351" s="32"/>
      <c r="R351" s="31"/>
      <c r="S351" s="32"/>
      <c r="T351" s="34"/>
    </row>
    <row r="352" spans="1:20" s="122" customFormat="1" x14ac:dyDescent="0.25">
      <c r="A352" s="25"/>
      <c r="B352" s="26"/>
      <c r="C352" s="46"/>
      <c r="D352" s="28"/>
      <c r="E352" s="33"/>
      <c r="F352" s="31"/>
      <c r="G352" s="31"/>
      <c r="H352" s="34"/>
      <c r="I352" s="31"/>
      <c r="J352" s="34"/>
      <c r="K352" s="32"/>
      <c r="L352" s="34"/>
      <c r="M352" s="35"/>
      <c r="N352" s="34"/>
      <c r="O352" s="36"/>
      <c r="P352" s="34"/>
      <c r="Q352" s="32"/>
      <c r="R352" s="31"/>
      <c r="S352" s="32"/>
      <c r="T352" s="31"/>
    </row>
    <row r="353" spans="1:20" s="122" customFormat="1" x14ac:dyDescent="0.25">
      <c r="A353" s="25"/>
      <c r="B353" s="26"/>
      <c r="C353" s="46"/>
      <c r="D353" s="28"/>
      <c r="E353" s="33"/>
      <c r="F353" s="31"/>
      <c r="G353" s="31"/>
      <c r="H353" s="31"/>
      <c r="I353" s="31"/>
      <c r="J353" s="31"/>
      <c r="K353" s="32"/>
      <c r="L353" s="34"/>
      <c r="M353" s="35"/>
      <c r="N353" s="34"/>
      <c r="O353" s="36"/>
      <c r="P353" s="34"/>
      <c r="Q353" s="32"/>
      <c r="R353" s="31"/>
      <c r="S353" s="32"/>
      <c r="T353" s="31"/>
    </row>
    <row r="354" spans="1:20" s="122" customFormat="1" x14ac:dyDescent="0.25">
      <c r="A354" s="25"/>
      <c r="B354" s="26"/>
      <c r="C354" s="46"/>
      <c r="D354" s="28"/>
      <c r="E354" s="33"/>
      <c r="F354" s="31"/>
      <c r="G354" s="31"/>
      <c r="H354" s="34"/>
      <c r="I354" s="34"/>
      <c r="J354" s="34"/>
      <c r="K354" s="32"/>
      <c r="L354" s="34"/>
      <c r="M354" s="35"/>
      <c r="N354" s="34"/>
      <c r="O354" s="36"/>
      <c r="P354" s="34"/>
      <c r="Q354" s="32"/>
      <c r="R354" s="31"/>
      <c r="S354" s="32"/>
      <c r="T354" s="34"/>
    </row>
    <row r="355" spans="1:20" s="122" customFormat="1" x14ac:dyDescent="0.25">
      <c r="A355" s="25"/>
      <c r="B355" s="26"/>
      <c r="C355" s="46"/>
      <c r="D355" s="28"/>
      <c r="E355" s="33"/>
      <c r="F355" s="31"/>
      <c r="G355" s="31"/>
      <c r="H355" s="34"/>
      <c r="I355" s="31"/>
      <c r="J355" s="34"/>
      <c r="K355" s="32"/>
      <c r="L355" s="34"/>
      <c r="M355" s="35"/>
      <c r="N355" s="34"/>
      <c r="O355" s="36"/>
      <c r="P355" s="34"/>
      <c r="Q355" s="32"/>
      <c r="R355" s="31"/>
      <c r="S355" s="32"/>
      <c r="T355" s="34"/>
    </row>
    <row r="356" spans="1:20" s="122" customFormat="1" x14ac:dyDescent="0.25">
      <c r="A356" s="25"/>
      <c r="B356" s="26"/>
      <c r="C356" s="27"/>
      <c r="D356" s="28"/>
      <c r="E356" s="33"/>
      <c r="F356" s="31"/>
      <c r="G356" s="31"/>
      <c r="H356" s="34"/>
      <c r="I356" s="31"/>
      <c r="J356" s="34"/>
      <c r="K356" s="32"/>
      <c r="L356" s="31"/>
      <c r="M356" s="35"/>
      <c r="N356" s="34"/>
      <c r="O356" s="36"/>
      <c r="P356" s="34"/>
      <c r="Q356" s="32"/>
      <c r="R356" s="31"/>
      <c r="S356" s="32"/>
      <c r="T356" s="34"/>
    </row>
    <row r="357" spans="1:20" s="122" customFormat="1" x14ac:dyDescent="0.25">
      <c r="A357" s="25"/>
      <c r="B357" s="26"/>
      <c r="C357" s="27"/>
      <c r="D357" s="28"/>
      <c r="E357" s="33"/>
      <c r="F357" s="31"/>
      <c r="G357" s="31"/>
      <c r="H357" s="34"/>
      <c r="I357" s="31"/>
      <c r="J357" s="34"/>
      <c r="K357" s="32"/>
      <c r="L357" s="31"/>
      <c r="M357" s="35"/>
      <c r="N357" s="34"/>
      <c r="O357" s="36"/>
      <c r="P357" s="34"/>
      <c r="Q357" s="32"/>
      <c r="R357" s="31"/>
      <c r="S357" s="32"/>
      <c r="T357" s="31"/>
    </row>
    <row r="358" spans="1:20" s="122" customFormat="1" x14ac:dyDescent="0.25">
      <c r="A358" s="25"/>
      <c r="B358" s="26"/>
      <c r="C358" s="27"/>
      <c r="D358" s="28"/>
      <c r="E358" s="33"/>
      <c r="F358" s="31"/>
      <c r="G358" s="31"/>
      <c r="H358" s="34"/>
      <c r="I358" s="31"/>
      <c r="J358" s="34"/>
      <c r="K358" s="32"/>
      <c r="L358" s="31"/>
      <c r="M358" s="35"/>
      <c r="N358" s="34"/>
      <c r="O358" s="36"/>
      <c r="P358" s="34"/>
      <c r="Q358" s="32"/>
      <c r="R358" s="31"/>
      <c r="S358" s="32"/>
      <c r="T358" s="31"/>
    </row>
    <row r="359" spans="1:20" s="122" customFormat="1" x14ac:dyDescent="0.25">
      <c r="A359" s="25"/>
      <c r="B359" s="26"/>
      <c r="C359" s="37"/>
      <c r="D359" s="28"/>
      <c r="E359" s="33"/>
      <c r="F359" s="38"/>
      <c r="G359" s="39"/>
      <c r="H359" s="48"/>
      <c r="I359" s="39"/>
      <c r="J359" s="39"/>
      <c r="K359" s="49"/>
      <c r="L359" s="36"/>
      <c r="M359" s="35"/>
      <c r="N359" s="36"/>
      <c r="O359" s="41"/>
      <c r="P359" s="42"/>
      <c r="Q359" s="43"/>
      <c r="R359" s="42"/>
      <c r="S359" s="43"/>
      <c r="T359" s="40"/>
    </row>
    <row r="360" spans="1:20" s="122" customFormat="1" x14ac:dyDescent="0.25">
      <c r="A360" s="25"/>
      <c r="B360" s="26"/>
      <c r="C360" s="37"/>
      <c r="D360" s="28"/>
      <c r="E360" s="33"/>
      <c r="F360" s="38"/>
      <c r="G360" s="39"/>
      <c r="H360" s="48"/>
      <c r="I360" s="39"/>
      <c r="J360" s="39"/>
      <c r="K360" s="49"/>
      <c r="L360" s="40"/>
      <c r="M360" s="35"/>
      <c r="N360" s="36"/>
      <c r="O360" s="41"/>
      <c r="P360" s="42"/>
      <c r="Q360" s="43"/>
      <c r="R360" s="42"/>
      <c r="S360" s="43"/>
      <c r="T360" s="40"/>
    </row>
    <row r="361" spans="1:20" s="122" customFormat="1" x14ac:dyDescent="0.25">
      <c r="A361" s="25"/>
      <c r="B361" s="26"/>
      <c r="C361" s="37"/>
      <c r="D361" s="28"/>
      <c r="E361" s="33"/>
      <c r="F361" s="38"/>
      <c r="G361" s="39"/>
      <c r="H361" s="48"/>
      <c r="I361" s="39"/>
      <c r="J361" s="39"/>
      <c r="K361" s="49"/>
      <c r="L361" s="40"/>
      <c r="M361" s="35"/>
      <c r="N361" s="36"/>
      <c r="O361" s="41"/>
      <c r="P361" s="42"/>
      <c r="Q361" s="43"/>
      <c r="R361" s="42"/>
      <c r="S361" s="43"/>
      <c r="T361" s="40"/>
    </row>
    <row r="362" spans="1:20" s="122" customFormat="1" x14ac:dyDescent="0.25">
      <c r="A362" s="25"/>
      <c r="B362" s="26"/>
      <c r="C362" s="37"/>
      <c r="D362" s="28"/>
      <c r="E362" s="33"/>
      <c r="F362" s="38"/>
      <c r="G362" s="39"/>
      <c r="H362" s="48"/>
      <c r="I362" s="39"/>
      <c r="J362" s="39"/>
      <c r="K362" s="49"/>
      <c r="L362" s="40"/>
      <c r="M362" s="35"/>
      <c r="N362" s="36"/>
      <c r="O362" s="41"/>
      <c r="P362" s="42"/>
      <c r="Q362" s="43"/>
      <c r="R362" s="42"/>
      <c r="S362" s="43"/>
      <c r="T362" s="40"/>
    </row>
    <row r="363" spans="1:20" s="122" customFormat="1" x14ac:dyDescent="0.25">
      <c r="A363" s="25"/>
      <c r="B363" s="26"/>
      <c r="C363" s="37"/>
      <c r="D363" s="28"/>
      <c r="E363" s="33"/>
      <c r="F363" s="38"/>
      <c r="G363" s="39"/>
      <c r="H363" s="48"/>
      <c r="I363" s="39"/>
      <c r="J363" s="39"/>
      <c r="K363" s="49"/>
      <c r="L363" s="40"/>
      <c r="M363" s="35"/>
      <c r="N363" s="36"/>
      <c r="O363" s="41"/>
      <c r="P363" s="42"/>
      <c r="Q363" s="43"/>
      <c r="R363" s="42"/>
      <c r="S363" s="43"/>
      <c r="T363" s="40"/>
    </row>
    <row r="364" spans="1:20" s="122" customFormat="1" x14ac:dyDescent="0.25">
      <c r="A364" s="25"/>
      <c r="B364" s="26"/>
      <c r="C364" s="37"/>
      <c r="D364" s="28"/>
      <c r="E364" s="33"/>
      <c r="F364" s="38"/>
      <c r="G364" s="39"/>
      <c r="H364" s="48"/>
      <c r="I364" s="39"/>
      <c r="J364" s="39"/>
      <c r="K364" s="49"/>
      <c r="L364" s="40"/>
      <c r="M364" s="35"/>
      <c r="N364" s="36"/>
      <c r="O364" s="41"/>
      <c r="P364" s="42"/>
      <c r="Q364" s="43"/>
      <c r="R364" s="42"/>
      <c r="S364" s="43"/>
      <c r="T364" s="40"/>
    </row>
    <row r="365" spans="1:20" s="122" customFormat="1" x14ac:dyDescent="0.25">
      <c r="A365" s="25"/>
      <c r="B365" s="26"/>
      <c r="C365" s="37"/>
      <c r="D365" s="28"/>
      <c r="E365" s="33"/>
      <c r="F365" s="38"/>
      <c r="G365" s="39"/>
      <c r="H365" s="48"/>
      <c r="I365" s="39"/>
      <c r="J365" s="39"/>
      <c r="K365" s="49"/>
      <c r="L365" s="40"/>
      <c r="M365" s="35"/>
      <c r="N365" s="36"/>
      <c r="O365" s="41"/>
      <c r="P365" s="42"/>
      <c r="Q365" s="43"/>
      <c r="R365" s="42"/>
      <c r="S365" s="43"/>
      <c r="T365" s="40"/>
    </row>
    <row r="366" spans="1:20" s="122" customFormat="1" x14ac:dyDescent="0.25">
      <c r="A366" s="25"/>
      <c r="B366" s="26"/>
      <c r="C366" s="44"/>
      <c r="D366" s="28"/>
      <c r="E366" s="28"/>
      <c r="F366" s="28"/>
      <c r="G366" s="28"/>
      <c r="H366" s="28"/>
      <c r="I366" s="28"/>
      <c r="J366" s="28"/>
      <c r="K366" s="30"/>
      <c r="L366" s="28"/>
      <c r="M366" s="45"/>
      <c r="N366" s="28"/>
      <c r="O366" s="28"/>
      <c r="P366" s="28"/>
      <c r="Q366" s="30"/>
      <c r="R366" s="28"/>
      <c r="S366" s="30"/>
      <c r="T366" s="28"/>
    </row>
    <row r="367" spans="1:20" s="122" customFormat="1" x14ac:dyDescent="0.25">
      <c r="A367" s="25"/>
      <c r="B367" s="26"/>
      <c r="C367" s="46"/>
      <c r="D367" s="28"/>
      <c r="E367" s="33"/>
      <c r="F367" s="31"/>
      <c r="G367" s="31"/>
      <c r="H367" s="31"/>
      <c r="I367" s="31"/>
      <c r="J367" s="34"/>
      <c r="K367" s="49"/>
      <c r="L367" s="40"/>
      <c r="M367" s="35"/>
      <c r="N367" s="34"/>
      <c r="O367" s="36"/>
      <c r="P367" s="34"/>
      <c r="Q367" s="32"/>
      <c r="R367" s="31"/>
      <c r="S367" s="32"/>
      <c r="T367" s="31"/>
    </row>
    <row r="368" spans="1:20" s="122" customFormat="1" x14ac:dyDescent="0.25">
      <c r="A368" s="25"/>
      <c r="B368" s="26"/>
      <c r="C368" s="27"/>
      <c r="D368" s="28"/>
      <c r="E368" s="33"/>
      <c r="F368" s="31"/>
      <c r="G368" s="31"/>
      <c r="H368" s="34"/>
      <c r="I368" s="31"/>
      <c r="J368" s="34"/>
      <c r="K368" s="32"/>
      <c r="L368" s="31"/>
      <c r="M368" s="35"/>
      <c r="N368" s="34"/>
      <c r="O368" s="36"/>
      <c r="P368" s="34"/>
      <c r="Q368" s="32"/>
      <c r="R368" s="31"/>
      <c r="S368" s="32"/>
      <c r="T368" s="34"/>
    </row>
    <row r="369" spans="1:20" s="122" customFormat="1" x14ac:dyDescent="0.25">
      <c r="A369" s="25"/>
      <c r="B369" s="26"/>
      <c r="C369" s="37"/>
      <c r="D369" s="28"/>
      <c r="E369" s="33"/>
      <c r="F369" s="38"/>
      <c r="G369" s="39"/>
      <c r="H369" s="48"/>
      <c r="I369" s="39"/>
      <c r="J369" s="39"/>
      <c r="K369" s="49"/>
      <c r="L369" s="40"/>
      <c r="M369" s="35"/>
      <c r="N369" s="36"/>
      <c r="O369" s="41"/>
      <c r="P369" s="42"/>
      <c r="Q369" s="43"/>
      <c r="R369" s="42"/>
      <c r="S369" s="43"/>
      <c r="T369" s="40"/>
    </row>
    <row r="370" spans="1:20" s="122" customFormat="1" x14ac:dyDescent="0.25">
      <c r="A370" s="25"/>
      <c r="B370" s="26"/>
      <c r="C370" s="44"/>
      <c r="D370" s="28"/>
      <c r="E370" s="28"/>
      <c r="F370" s="28"/>
      <c r="G370" s="28"/>
      <c r="H370" s="28"/>
      <c r="I370" s="28"/>
      <c r="J370" s="28"/>
      <c r="K370" s="30"/>
      <c r="L370" s="28"/>
      <c r="M370" s="45"/>
      <c r="N370" s="28"/>
      <c r="O370" s="28"/>
      <c r="P370" s="28"/>
      <c r="Q370" s="30"/>
      <c r="R370" s="28"/>
      <c r="S370" s="30"/>
      <c r="T370" s="28"/>
    </row>
    <row r="371" spans="1:20" s="122" customFormat="1" x14ac:dyDescent="0.25">
      <c r="A371" s="25"/>
      <c r="B371" s="26"/>
      <c r="C371" s="46"/>
      <c r="D371" s="28"/>
      <c r="E371" s="33"/>
      <c r="F371" s="31"/>
      <c r="G371" s="31"/>
      <c r="H371" s="31"/>
      <c r="I371" s="31"/>
      <c r="J371" s="34"/>
      <c r="K371" s="32"/>
      <c r="L371" s="31"/>
      <c r="M371" s="35"/>
      <c r="N371" s="34"/>
      <c r="O371" s="36"/>
      <c r="P371" s="34"/>
      <c r="Q371" s="32"/>
      <c r="R371" s="31"/>
      <c r="S371" s="32"/>
      <c r="T371" s="31"/>
    </row>
    <row r="372" spans="1:20" s="122" customFormat="1" x14ac:dyDescent="0.25">
      <c r="A372" s="25"/>
      <c r="B372" s="26"/>
      <c r="C372" s="37"/>
      <c r="D372" s="28"/>
      <c r="E372" s="33"/>
      <c r="F372" s="38"/>
      <c r="G372" s="39"/>
      <c r="H372" s="48"/>
      <c r="I372" s="39"/>
      <c r="J372" s="39"/>
      <c r="K372" s="49"/>
      <c r="L372" s="40"/>
      <c r="M372" s="35"/>
      <c r="N372" s="36"/>
      <c r="O372" s="41"/>
      <c r="P372" s="42"/>
      <c r="Q372" s="43"/>
      <c r="R372" s="42"/>
      <c r="S372" s="43"/>
      <c r="T372" s="40"/>
    </row>
    <row r="373" spans="1:20" s="122" customFormat="1" x14ac:dyDescent="0.25">
      <c r="A373" s="25"/>
      <c r="B373" s="26"/>
      <c r="C373" s="44"/>
      <c r="D373" s="50"/>
      <c r="E373" s="50"/>
      <c r="F373" s="50"/>
      <c r="G373" s="50"/>
      <c r="H373" s="50"/>
      <c r="I373" s="50"/>
      <c r="J373" s="50"/>
      <c r="K373" s="50"/>
      <c r="L373" s="50"/>
      <c r="M373" s="51"/>
      <c r="N373" s="50"/>
      <c r="O373" s="50"/>
      <c r="P373" s="50"/>
      <c r="Q373" s="50"/>
      <c r="R373" s="50"/>
      <c r="S373" s="50"/>
      <c r="T373" s="50"/>
    </row>
    <row r="374" spans="1:20" s="122" customFormat="1" x14ac:dyDescent="0.25">
      <c r="A374" s="25"/>
      <c r="B374" s="26"/>
      <c r="C374" s="37"/>
      <c r="D374" s="28"/>
      <c r="E374" s="33"/>
      <c r="F374" s="38"/>
      <c r="G374" s="39"/>
      <c r="H374" s="48"/>
      <c r="I374" s="39"/>
      <c r="J374" s="39"/>
      <c r="K374" s="49"/>
      <c r="L374" s="40"/>
      <c r="M374" s="35"/>
      <c r="N374" s="36"/>
      <c r="O374" s="41"/>
      <c r="P374" s="42"/>
      <c r="Q374" s="43"/>
      <c r="R374" s="42"/>
      <c r="S374" s="43"/>
      <c r="T374" s="40"/>
    </row>
    <row r="375" spans="1:20" s="122" customFormat="1" x14ac:dyDescent="0.25">
      <c r="A375" s="25"/>
      <c r="B375" s="26"/>
      <c r="C375" s="37"/>
      <c r="D375" s="28"/>
      <c r="E375" s="33"/>
      <c r="F375" s="38"/>
      <c r="G375" s="39"/>
      <c r="H375" s="48"/>
      <c r="I375" s="39"/>
      <c r="J375" s="39"/>
      <c r="K375" s="49"/>
      <c r="L375" s="40"/>
      <c r="M375" s="35"/>
      <c r="N375" s="36"/>
      <c r="O375" s="41"/>
      <c r="P375" s="42"/>
      <c r="Q375" s="43"/>
      <c r="R375" s="42"/>
      <c r="S375" s="43"/>
      <c r="T375" s="40"/>
    </row>
    <row r="376" spans="1:20" s="122" customFormat="1" x14ac:dyDescent="0.25">
      <c r="A376" s="25"/>
      <c r="B376" s="26"/>
      <c r="C376" s="37"/>
      <c r="D376" s="28"/>
      <c r="E376" s="33"/>
      <c r="F376" s="38"/>
      <c r="G376" s="39"/>
      <c r="H376" s="48"/>
      <c r="I376" s="39"/>
      <c r="J376" s="39"/>
      <c r="K376" s="49"/>
      <c r="L376" s="40"/>
      <c r="M376" s="35"/>
      <c r="N376" s="36"/>
      <c r="O376" s="41"/>
      <c r="P376" s="42"/>
      <c r="Q376" s="43"/>
      <c r="R376" s="42"/>
      <c r="S376" s="43"/>
      <c r="T376" s="40"/>
    </row>
    <row r="377" spans="1:20" s="122" customFormat="1" x14ac:dyDescent="0.25">
      <c r="A377" s="25"/>
      <c r="B377" s="26"/>
      <c r="C377" s="37"/>
      <c r="D377" s="28"/>
      <c r="E377" s="33"/>
      <c r="F377" s="38"/>
      <c r="G377" s="39"/>
      <c r="H377" s="48"/>
      <c r="I377" s="39"/>
      <c r="J377" s="39"/>
      <c r="K377" s="49"/>
      <c r="L377" s="40"/>
      <c r="M377" s="35"/>
      <c r="N377" s="36"/>
      <c r="O377" s="41"/>
      <c r="P377" s="42"/>
      <c r="Q377" s="43"/>
      <c r="R377" s="42"/>
      <c r="S377" s="43"/>
      <c r="T377" s="40"/>
    </row>
    <row r="378" spans="1:20" s="122" customFormat="1" x14ac:dyDescent="0.25">
      <c r="A378" s="25"/>
      <c r="B378" s="26"/>
      <c r="C378" s="44"/>
      <c r="D378" s="28"/>
      <c r="E378" s="28"/>
      <c r="F378" s="28"/>
      <c r="G378" s="28"/>
      <c r="H378" s="28"/>
      <c r="I378" s="28"/>
      <c r="J378" s="28"/>
      <c r="K378" s="30"/>
      <c r="L378" s="28"/>
      <c r="M378" s="45"/>
      <c r="N378" s="28"/>
      <c r="O378" s="28"/>
      <c r="P378" s="28"/>
      <c r="Q378" s="30"/>
      <c r="R378" s="28"/>
      <c r="S378" s="30"/>
      <c r="T378" s="28"/>
    </row>
    <row r="379" spans="1:20" s="122" customFormat="1" x14ac:dyDescent="0.25">
      <c r="A379" s="25"/>
      <c r="B379" s="26"/>
      <c r="C379" s="46"/>
      <c r="D379" s="28"/>
      <c r="E379" s="33"/>
      <c r="F379" s="31"/>
      <c r="G379" s="31"/>
      <c r="H379" s="31"/>
      <c r="I379" s="34"/>
      <c r="J379" s="34"/>
      <c r="K379" s="32"/>
      <c r="L379" s="31"/>
      <c r="M379" s="35"/>
      <c r="N379" s="34"/>
      <c r="O379" s="36"/>
      <c r="P379" s="34"/>
      <c r="Q379" s="32"/>
      <c r="R379" s="31"/>
      <c r="S379" s="32"/>
      <c r="T379" s="31"/>
    </row>
    <row r="380" spans="1:20" s="122" customFormat="1" x14ac:dyDescent="0.25">
      <c r="A380" s="25"/>
      <c r="B380" s="26"/>
      <c r="C380" s="46"/>
      <c r="D380" s="28"/>
      <c r="E380" s="33"/>
      <c r="F380" s="31"/>
      <c r="G380" s="31"/>
      <c r="H380" s="34"/>
      <c r="I380" s="34"/>
      <c r="J380" s="34"/>
      <c r="K380" s="32"/>
      <c r="L380" s="34"/>
      <c r="M380" s="35"/>
      <c r="N380" s="34"/>
      <c r="O380" s="36"/>
      <c r="P380" s="34"/>
      <c r="Q380" s="32"/>
      <c r="R380" s="31"/>
      <c r="S380" s="32"/>
      <c r="T380" s="31"/>
    </row>
    <row r="381" spans="1:20" s="122" customFormat="1" x14ac:dyDescent="0.25">
      <c r="A381" s="25"/>
      <c r="B381" s="26"/>
      <c r="C381" s="37"/>
      <c r="D381" s="28"/>
      <c r="E381" s="33"/>
      <c r="F381" s="38"/>
      <c r="G381" s="39"/>
      <c r="H381" s="48"/>
      <c r="I381" s="39"/>
      <c r="J381" s="39"/>
      <c r="K381" s="49"/>
      <c r="L381" s="40"/>
      <c r="M381" s="35"/>
      <c r="N381" s="36"/>
      <c r="O381" s="41"/>
      <c r="P381" s="42"/>
      <c r="Q381" s="43"/>
      <c r="R381" s="42"/>
      <c r="S381" s="43"/>
      <c r="T381" s="40"/>
    </row>
    <row r="382" spans="1:20" s="122" customFormat="1" x14ac:dyDescent="0.25">
      <c r="A382" s="25"/>
      <c r="B382" s="26"/>
      <c r="C382" s="44"/>
      <c r="D382" s="28"/>
      <c r="E382" s="28"/>
      <c r="F382" s="28"/>
      <c r="G382" s="28"/>
      <c r="H382" s="28"/>
      <c r="I382" s="28"/>
      <c r="J382" s="28"/>
      <c r="K382" s="30"/>
      <c r="L382" s="28"/>
      <c r="M382" s="45"/>
      <c r="N382" s="28"/>
      <c r="O382" s="28"/>
      <c r="P382" s="28"/>
      <c r="Q382" s="30"/>
      <c r="R382" s="28"/>
      <c r="S382" s="30"/>
      <c r="T382" s="28"/>
    </row>
    <row r="383" spans="1:20" s="122" customFormat="1" x14ac:dyDescent="0.25">
      <c r="A383" s="25"/>
      <c r="B383" s="26"/>
      <c r="C383" s="46"/>
      <c r="D383" s="28"/>
      <c r="E383" s="33"/>
      <c r="F383" s="31"/>
      <c r="G383" s="31"/>
      <c r="H383" s="31"/>
      <c r="I383" s="34"/>
      <c r="J383" s="31"/>
      <c r="K383" s="32"/>
      <c r="L383" s="31"/>
      <c r="M383" s="35"/>
      <c r="N383" s="34"/>
      <c r="O383" s="36"/>
      <c r="P383" s="34"/>
      <c r="Q383" s="32"/>
      <c r="R383" s="31"/>
      <c r="S383" s="32"/>
      <c r="T383" s="31"/>
    </row>
    <row r="384" spans="1:20" s="122" customFormat="1" x14ac:dyDescent="0.25">
      <c r="A384" s="25"/>
      <c r="B384" s="26"/>
      <c r="C384" s="46"/>
      <c r="D384" s="28"/>
      <c r="E384" s="33"/>
      <c r="F384" s="31"/>
      <c r="G384" s="31"/>
      <c r="H384" s="34"/>
      <c r="I384" s="34"/>
      <c r="J384" s="34"/>
      <c r="K384" s="32"/>
      <c r="L384" s="31"/>
      <c r="M384" s="35"/>
      <c r="N384" s="34"/>
      <c r="O384" s="36"/>
      <c r="P384" s="34"/>
      <c r="Q384" s="32"/>
      <c r="R384" s="31"/>
      <c r="S384" s="32"/>
      <c r="T384" s="31"/>
    </row>
    <row r="385" spans="1:20" s="122" customFormat="1" x14ac:dyDescent="0.25">
      <c r="A385" s="25"/>
      <c r="B385" s="26"/>
      <c r="C385" s="27"/>
      <c r="D385" s="28"/>
      <c r="E385" s="33"/>
      <c r="F385" s="38"/>
      <c r="G385" s="39"/>
      <c r="H385" s="48"/>
      <c r="I385" s="39"/>
      <c r="J385" s="39"/>
      <c r="K385" s="49"/>
      <c r="L385" s="40"/>
      <c r="M385" s="35"/>
      <c r="N385" s="36"/>
      <c r="O385" s="41"/>
      <c r="P385" s="42"/>
      <c r="Q385" s="49"/>
      <c r="R385" s="42"/>
      <c r="S385" s="49"/>
      <c r="T385" s="40"/>
    </row>
    <row r="386" spans="1:20" s="122" customFormat="1" x14ac:dyDescent="0.25">
      <c r="A386" s="25"/>
      <c r="B386" s="26"/>
      <c r="C386" s="27"/>
      <c r="D386" s="28"/>
      <c r="E386" s="33"/>
      <c r="F386" s="38"/>
      <c r="G386" s="39"/>
      <c r="H386" s="48"/>
      <c r="I386" s="39"/>
      <c r="J386" s="39"/>
      <c r="K386" s="49"/>
      <c r="L386" s="40"/>
      <c r="M386" s="35"/>
      <c r="N386" s="36"/>
      <c r="O386" s="41"/>
      <c r="P386" s="42"/>
      <c r="Q386" s="49"/>
      <c r="R386" s="42"/>
      <c r="S386" s="49"/>
      <c r="T386" s="40"/>
    </row>
    <row r="387" spans="1:20" s="122" customFormat="1" x14ac:dyDescent="0.25">
      <c r="A387" s="25"/>
      <c r="B387" s="26"/>
      <c r="C387" s="44"/>
      <c r="D387" s="28"/>
      <c r="E387" s="28"/>
      <c r="F387" s="28"/>
      <c r="G387" s="28"/>
      <c r="H387" s="28"/>
      <c r="I387" s="28"/>
      <c r="J387" s="28"/>
      <c r="K387" s="30"/>
      <c r="L387" s="28"/>
      <c r="M387" s="45"/>
      <c r="N387" s="28"/>
      <c r="O387" s="28"/>
      <c r="P387" s="28"/>
      <c r="Q387" s="30"/>
      <c r="R387" s="28"/>
      <c r="S387" s="30"/>
      <c r="T387" s="28"/>
    </row>
    <row r="388" spans="1:20" s="122" customFormat="1" x14ac:dyDescent="0.25">
      <c r="A388" s="25"/>
      <c r="B388" s="26"/>
      <c r="C388" s="46"/>
      <c r="D388" s="28"/>
      <c r="E388" s="33"/>
      <c r="F388" s="31"/>
      <c r="G388" s="31"/>
      <c r="H388" s="34"/>
      <c r="I388" s="34"/>
      <c r="J388" s="34"/>
      <c r="K388" s="32"/>
      <c r="L388" s="31"/>
      <c r="M388" s="35"/>
      <c r="N388" s="34"/>
      <c r="O388" s="36"/>
      <c r="P388" s="34"/>
      <c r="Q388" s="32"/>
      <c r="R388" s="31"/>
      <c r="S388" s="32"/>
      <c r="T388" s="31"/>
    </row>
    <row r="389" spans="1:20" s="122" customFormat="1" x14ac:dyDescent="0.25">
      <c r="A389" s="25"/>
      <c r="B389" s="26"/>
      <c r="C389" s="46"/>
      <c r="D389" s="28"/>
      <c r="E389" s="33"/>
      <c r="F389" s="31"/>
      <c r="G389" s="31"/>
      <c r="H389" s="31"/>
      <c r="I389" s="31"/>
      <c r="J389" s="34"/>
      <c r="K389" s="32"/>
      <c r="L389" s="31"/>
      <c r="M389" s="35"/>
      <c r="N389" s="34"/>
      <c r="O389" s="36"/>
      <c r="P389" s="34"/>
      <c r="Q389" s="32"/>
      <c r="R389" s="31"/>
      <c r="S389" s="32"/>
      <c r="T389" s="31"/>
    </row>
    <row r="390" spans="1:20" s="122" customFormat="1" x14ac:dyDescent="0.25">
      <c r="A390" s="25"/>
      <c r="B390" s="26"/>
      <c r="C390" s="46"/>
      <c r="D390" s="28"/>
      <c r="E390" s="33"/>
      <c r="F390" s="31"/>
      <c r="G390" s="31"/>
      <c r="H390" s="34"/>
      <c r="I390" s="31"/>
      <c r="J390" s="34"/>
      <c r="K390" s="32"/>
      <c r="L390" s="34"/>
      <c r="M390" s="35"/>
      <c r="N390" s="34"/>
      <c r="O390" s="36"/>
      <c r="P390" s="34"/>
      <c r="Q390" s="32"/>
      <c r="R390" s="31"/>
      <c r="S390" s="32"/>
      <c r="T390" s="31"/>
    </row>
    <row r="391" spans="1:20" s="122" customFormat="1" x14ac:dyDescent="0.25">
      <c r="A391" s="25"/>
      <c r="B391" s="26"/>
      <c r="C391" s="46"/>
      <c r="D391" s="28"/>
      <c r="E391" s="33"/>
      <c r="F391" s="31"/>
      <c r="G391" s="31"/>
      <c r="H391" s="34"/>
      <c r="I391" s="34"/>
      <c r="J391" s="34"/>
      <c r="K391" s="32"/>
      <c r="L391" s="34"/>
      <c r="M391" s="35"/>
      <c r="N391" s="34"/>
      <c r="O391" s="36"/>
      <c r="P391" s="34"/>
      <c r="Q391" s="32"/>
      <c r="R391" s="34"/>
      <c r="S391" s="32"/>
      <c r="T391" s="34"/>
    </row>
    <row r="392" spans="1:20" s="122" customFormat="1" x14ac:dyDescent="0.25">
      <c r="A392" s="25"/>
      <c r="B392" s="26"/>
      <c r="C392" s="25"/>
      <c r="D392" s="28"/>
      <c r="E392" s="33"/>
      <c r="F392" s="38"/>
      <c r="G392" s="34"/>
      <c r="H392" s="52"/>
      <c r="I392" s="36"/>
      <c r="J392" s="36"/>
      <c r="K392" s="53"/>
      <c r="L392" s="40"/>
      <c r="M392" s="35"/>
      <c r="N392" s="36"/>
      <c r="O392" s="41"/>
      <c r="P392" s="42"/>
      <c r="Q392" s="49"/>
      <c r="R392" s="42"/>
      <c r="S392" s="49"/>
      <c r="T392" s="52"/>
    </row>
    <row r="393" spans="1:20" s="122" customFormat="1" x14ac:dyDescent="0.25">
      <c r="A393" s="25"/>
      <c r="B393" s="26"/>
      <c r="C393" s="44"/>
      <c r="D393" s="28"/>
      <c r="E393" s="28"/>
      <c r="F393" s="28"/>
      <c r="G393" s="28"/>
      <c r="H393" s="28"/>
      <c r="I393" s="28"/>
      <c r="J393" s="28"/>
      <c r="K393" s="30"/>
      <c r="L393" s="28"/>
      <c r="M393" s="45"/>
      <c r="N393" s="28"/>
      <c r="O393" s="28"/>
      <c r="P393" s="28"/>
      <c r="Q393" s="30"/>
      <c r="R393" s="28"/>
      <c r="S393" s="30"/>
      <c r="T393" s="28"/>
    </row>
    <row r="394" spans="1:20" s="122" customFormat="1" x14ac:dyDescent="0.25">
      <c r="A394" s="25"/>
      <c r="B394" s="26"/>
      <c r="C394" s="54"/>
      <c r="D394" s="28"/>
      <c r="E394" s="33"/>
      <c r="F394" s="33"/>
      <c r="G394" s="33"/>
      <c r="H394" s="33"/>
      <c r="I394" s="33"/>
      <c r="J394" s="33"/>
      <c r="K394" s="55"/>
      <c r="L394" s="31"/>
      <c r="M394" s="56"/>
      <c r="N394" s="33"/>
      <c r="O394" s="33"/>
      <c r="P394" s="33"/>
      <c r="Q394" s="55"/>
      <c r="R394" s="33"/>
      <c r="S394" s="55"/>
      <c r="T394" s="33"/>
    </row>
    <row r="395" spans="1:20" s="122" customFormat="1" x14ac:dyDescent="0.25">
      <c r="A395" s="25"/>
      <c r="B395" s="26"/>
      <c r="C395" s="54"/>
      <c r="D395" s="28"/>
      <c r="E395" s="33"/>
      <c r="F395" s="33"/>
      <c r="G395" s="33"/>
      <c r="H395" s="33"/>
      <c r="I395" s="33"/>
      <c r="J395" s="33"/>
      <c r="K395" s="55"/>
      <c r="L395" s="31"/>
      <c r="M395" s="56"/>
      <c r="N395" s="33"/>
      <c r="O395" s="33"/>
      <c r="P395" s="33"/>
      <c r="Q395" s="55"/>
      <c r="R395" s="33"/>
      <c r="S395" s="55"/>
      <c r="T395" s="33"/>
    </row>
    <row r="396" spans="1:20" s="122" customFormat="1" x14ac:dyDescent="0.25">
      <c r="A396" s="25"/>
      <c r="B396" s="26"/>
      <c r="C396" s="54"/>
      <c r="D396" s="28"/>
      <c r="E396" s="33"/>
      <c r="F396" s="33"/>
      <c r="G396" s="33"/>
      <c r="H396" s="33"/>
      <c r="I396" s="33"/>
      <c r="J396" s="33"/>
      <c r="K396" s="55"/>
      <c r="L396" s="31"/>
      <c r="M396" s="56"/>
      <c r="N396" s="33"/>
      <c r="O396" s="33"/>
      <c r="P396" s="33"/>
      <c r="Q396" s="55"/>
      <c r="R396" s="33"/>
      <c r="S396" s="55"/>
      <c r="T396" s="33"/>
    </row>
    <row r="397" spans="1:20" s="122" customFormat="1" x14ac:dyDescent="0.25">
      <c r="A397" s="25"/>
      <c r="B397" s="26"/>
      <c r="C397" s="37"/>
      <c r="D397" s="28"/>
      <c r="E397" s="33"/>
      <c r="F397" s="38"/>
      <c r="G397" s="39"/>
      <c r="H397" s="48"/>
      <c r="I397" s="39"/>
      <c r="J397" s="39"/>
      <c r="K397" s="49"/>
      <c r="L397" s="40"/>
      <c r="M397" s="35"/>
      <c r="N397" s="36"/>
      <c r="O397" s="41"/>
      <c r="P397" s="42"/>
      <c r="Q397" s="43"/>
      <c r="R397" s="42"/>
      <c r="S397" s="43"/>
      <c r="T397" s="40"/>
    </row>
    <row r="398" spans="1:20" s="122" customFormat="1" x14ac:dyDescent="0.25">
      <c r="A398" s="25"/>
      <c r="B398" s="26"/>
      <c r="C398" s="37"/>
      <c r="D398" s="28"/>
      <c r="E398" s="33"/>
      <c r="F398" s="38"/>
      <c r="G398" s="39"/>
      <c r="H398" s="48"/>
      <c r="I398" s="39"/>
      <c r="J398" s="39"/>
      <c r="K398" s="49"/>
      <c r="L398" s="40"/>
      <c r="M398" s="35"/>
      <c r="N398" s="36"/>
      <c r="O398" s="41"/>
      <c r="P398" s="42"/>
      <c r="Q398" s="43"/>
      <c r="R398" s="42"/>
      <c r="S398" s="43"/>
      <c r="T398" s="40"/>
    </row>
    <row r="399" spans="1:20" s="122" customFormat="1" x14ac:dyDescent="0.25">
      <c r="A399" s="57"/>
      <c r="B399" s="57"/>
      <c r="C399" s="29"/>
      <c r="D399" s="58"/>
      <c r="E399" s="29"/>
      <c r="F399" s="29"/>
      <c r="G399" s="29"/>
      <c r="H399" s="29"/>
      <c r="I399" s="29"/>
      <c r="J399" s="29"/>
      <c r="K399" s="29"/>
      <c r="L399" s="29"/>
      <c r="M399" s="59"/>
      <c r="N399" s="29"/>
      <c r="O399" s="29"/>
      <c r="P399" s="29"/>
      <c r="Q399" s="60"/>
      <c r="R399" s="29"/>
      <c r="S399" s="60"/>
      <c r="T399" s="29"/>
    </row>
    <row r="400" spans="1:20" s="122" customFormat="1" x14ac:dyDescent="0.25">
      <c r="A400" s="57"/>
      <c r="B400" s="57"/>
      <c r="C400" s="29"/>
      <c r="D400" s="58"/>
      <c r="E400" s="29"/>
      <c r="F400" s="29"/>
      <c r="G400" s="29"/>
      <c r="H400" s="29"/>
      <c r="I400" s="29"/>
      <c r="J400" s="29"/>
      <c r="K400" s="29"/>
      <c r="L400" s="29"/>
      <c r="M400" s="59"/>
      <c r="N400" s="29"/>
      <c r="O400" s="29"/>
      <c r="P400" s="29"/>
      <c r="Q400" s="60"/>
      <c r="R400" s="29"/>
      <c r="S400" s="60"/>
      <c r="T400" s="29"/>
    </row>
    <row r="401" spans="1:20" s="122" customFormat="1" x14ac:dyDescent="0.25">
      <c r="A401" s="57"/>
      <c r="B401" s="57"/>
      <c r="C401" s="29"/>
      <c r="D401" s="58"/>
      <c r="E401" s="29"/>
      <c r="F401" s="29"/>
      <c r="G401" s="29"/>
      <c r="H401" s="29"/>
      <c r="I401" s="29"/>
      <c r="J401" s="29"/>
      <c r="K401" s="29"/>
      <c r="L401" s="29"/>
      <c r="M401" s="59"/>
      <c r="N401" s="29"/>
      <c r="O401" s="29"/>
      <c r="P401" s="29"/>
      <c r="Q401" s="60"/>
      <c r="R401" s="29"/>
      <c r="S401" s="60"/>
      <c r="T401" s="29"/>
    </row>
    <row r="402" spans="1:20" s="122" customFormat="1" x14ac:dyDescent="0.25">
      <c r="A402" s="57"/>
      <c r="B402" s="57"/>
      <c r="C402" s="29"/>
      <c r="D402" s="58"/>
      <c r="E402" s="29"/>
      <c r="F402" s="29"/>
      <c r="G402" s="29"/>
      <c r="H402" s="29"/>
      <c r="I402" s="29"/>
      <c r="J402" s="29"/>
      <c r="K402" s="29"/>
      <c r="L402" s="29"/>
      <c r="M402" s="59"/>
      <c r="N402" s="29"/>
      <c r="O402" s="29"/>
      <c r="P402" s="29"/>
      <c r="Q402" s="60"/>
      <c r="R402" s="29"/>
      <c r="S402" s="60"/>
      <c r="T402" s="29"/>
    </row>
    <row r="403" spans="1:20" s="122" customFormat="1" x14ac:dyDescent="0.25">
      <c r="A403" s="57"/>
      <c r="B403" s="57"/>
      <c r="C403" s="29"/>
      <c r="D403" s="58"/>
      <c r="E403" s="29"/>
      <c r="F403" s="29"/>
      <c r="G403" s="29"/>
      <c r="H403" s="29"/>
      <c r="I403" s="29"/>
      <c r="J403" s="29"/>
      <c r="K403" s="29"/>
      <c r="L403" s="29"/>
      <c r="M403" s="59"/>
      <c r="N403" s="29"/>
      <c r="O403" s="29"/>
      <c r="P403" s="29"/>
      <c r="Q403" s="60"/>
      <c r="R403" s="29"/>
      <c r="S403" s="60"/>
      <c r="T403" s="29"/>
    </row>
    <row r="404" spans="1:20" s="122" customFormat="1" x14ac:dyDescent="0.25">
      <c r="A404" s="57"/>
      <c r="B404" s="57"/>
      <c r="C404" s="29"/>
      <c r="D404" s="58"/>
      <c r="E404" s="29"/>
      <c r="F404" s="29"/>
      <c r="G404" s="29"/>
      <c r="H404" s="29"/>
      <c r="I404" s="29"/>
      <c r="J404" s="29"/>
      <c r="K404" s="29"/>
      <c r="L404" s="29"/>
      <c r="M404" s="59"/>
      <c r="N404" s="29"/>
      <c r="O404" s="29"/>
      <c r="P404" s="29"/>
      <c r="Q404" s="60"/>
      <c r="R404" s="29"/>
      <c r="S404" s="60"/>
      <c r="T404" s="29"/>
    </row>
    <row r="405" spans="1:20" s="122" customFormat="1" x14ac:dyDescent="0.25">
      <c r="A405" s="57"/>
      <c r="B405" s="57"/>
      <c r="C405" s="29"/>
      <c r="D405" s="58"/>
      <c r="E405" s="29"/>
      <c r="F405" s="29"/>
      <c r="G405" s="29"/>
      <c r="H405" s="29"/>
      <c r="I405" s="29"/>
      <c r="J405" s="29"/>
      <c r="K405" s="29"/>
      <c r="L405" s="29"/>
      <c r="M405" s="59"/>
      <c r="N405" s="29"/>
      <c r="O405" s="29"/>
      <c r="P405" s="29"/>
      <c r="Q405" s="60"/>
      <c r="R405" s="29"/>
      <c r="S405" s="60"/>
      <c r="T405" s="29"/>
    </row>
    <row r="406" spans="1:20" s="122" customFormat="1" x14ac:dyDescent="0.25">
      <c r="A406" s="57"/>
      <c r="B406" s="57"/>
      <c r="C406" s="29"/>
      <c r="D406" s="58"/>
      <c r="E406" s="29"/>
      <c r="F406" s="29"/>
      <c r="G406" s="29"/>
      <c r="H406" s="29"/>
      <c r="I406" s="29"/>
      <c r="J406" s="29"/>
      <c r="K406" s="29"/>
      <c r="L406" s="29"/>
      <c r="M406" s="59"/>
      <c r="N406" s="29"/>
      <c r="O406" s="29"/>
      <c r="P406" s="29"/>
      <c r="Q406" s="60"/>
      <c r="R406" s="29"/>
      <c r="S406" s="60"/>
      <c r="T406" s="29"/>
    </row>
    <row r="407" spans="1:20" s="122" customFormat="1" x14ac:dyDescent="0.25">
      <c r="A407" s="57"/>
      <c r="B407" s="57"/>
      <c r="C407" s="29"/>
      <c r="D407" s="58"/>
      <c r="E407" s="29"/>
      <c r="F407" s="29"/>
      <c r="G407" s="29"/>
      <c r="H407" s="29"/>
      <c r="I407" s="29"/>
      <c r="J407" s="29"/>
      <c r="K407" s="29"/>
      <c r="L407" s="29"/>
      <c r="M407" s="59"/>
      <c r="N407" s="29"/>
      <c r="O407" s="29"/>
      <c r="P407" s="29"/>
      <c r="Q407" s="60"/>
      <c r="R407" s="29"/>
      <c r="S407" s="60"/>
      <c r="T407" s="29"/>
    </row>
    <row r="408" spans="1:20" s="122" customFormat="1" x14ac:dyDescent="0.25">
      <c r="A408" s="57"/>
      <c r="B408" s="57"/>
      <c r="C408" s="29"/>
      <c r="D408" s="58"/>
      <c r="E408" s="29"/>
      <c r="F408" s="29"/>
      <c r="G408" s="29"/>
      <c r="H408" s="29"/>
      <c r="I408" s="29"/>
      <c r="J408" s="29"/>
      <c r="K408" s="29"/>
      <c r="L408" s="29"/>
      <c r="M408" s="59"/>
      <c r="N408" s="29"/>
      <c r="O408" s="29"/>
      <c r="P408" s="29"/>
      <c r="Q408" s="60"/>
      <c r="R408" s="29"/>
      <c r="S408" s="60"/>
      <c r="T408" s="29"/>
    </row>
    <row r="409" spans="1:20" s="122" customFormat="1" x14ac:dyDescent="0.25">
      <c r="A409" s="57"/>
      <c r="B409" s="57"/>
      <c r="C409" s="29"/>
      <c r="D409" s="58"/>
      <c r="E409" s="29"/>
      <c r="F409" s="29"/>
      <c r="G409" s="29"/>
      <c r="H409" s="29"/>
      <c r="I409" s="29"/>
      <c r="J409" s="29"/>
      <c r="K409" s="29"/>
      <c r="L409" s="29"/>
      <c r="M409" s="59"/>
      <c r="N409" s="29"/>
      <c r="O409" s="29"/>
      <c r="P409" s="29"/>
      <c r="Q409" s="60"/>
      <c r="R409" s="29"/>
      <c r="S409" s="60"/>
      <c r="T409" s="29"/>
    </row>
    <row r="410" spans="1:20" s="122" customFormat="1" x14ac:dyDescent="0.25">
      <c r="A410" s="57"/>
      <c r="B410" s="57"/>
      <c r="C410" s="29"/>
      <c r="D410" s="58"/>
      <c r="E410" s="29"/>
      <c r="F410" s="29"/>
      <c r="G410" s="29"/>
      <c r="H410" s="29"/>
      <c r="I410" s="29"/>
      <c r="J410" s="29"/>
      <c r="K410" s="29"/>
      <c r="L410" s="29"/>
      <c r="M410" s="59"/>
      <c r="N410" s="29"/>
      <c r="O410" s="29"/>
      <c r="P410" s="29"/>
      <c r="Q410" s="60"/>
      <c r="R410" s="29"/>
      <c r="S410" s="60"/>
      <c r="T410" s="29"/>
    </row>
    <row r="411" spans="1:20" s="122" customFormat="1" x14ac:dyDescent="0.25">
      <c r="A411" s="57"/>
      <c r="B411" s="57"/>
      <c r="C411" s="29"/>
      <c r="D411" s="58"/>
      <c r="E411" s="29"/>
      <c r="F411" s="29"/>
      <c r="G411" s="29"/>
      <c r="H411" s="29"/>
      <c r="I411" s="29"/>
      <c r="J411" s="29"/>
      <c r="K411" s="29"/>
      <c r="L411" s="29"/>
      <c r="M411" s="59"/>
      <c r="N411" s="29"/>
      <c r="O411" s="29"/>
      <c r="P411" s="29"/>
      <c r="Q411" s="60"/>
      <c r="R411" s="29"/>
      <c r="S411" s="60"/>
      <c r="T411" s="29"/>
    </row>
    <row r="412" spans="1:20" s="122" customFormat="1" x14ac:dyDescent="0.25">
      <c r="A412" s="57"/>
      <c r="B412" s="57"/>
      <c r="C412" s="29"/>
      <c r="D412" s="58"/>
      <c r="E412" s="29"/>
      <c r="F412" s="29"/>
      <c r="G412" s="29"/>
      <c r="H412" s="29"/>
      <c r="I412" s="29"/>
      <c r="J412" s="29"/>
      <c r="K412" s="29"/>
      <c r="L412" s="29"/>
      <c r="M412" s="59"/>
      <c r="N412" s="29"/>
      <c r="O412" s="29"/>
      <c r="P412" s="29"/>
      <c r="Q412" s="60"/>
      <c r="R412" s="29"/>
      <c r="S412" s="60"/>
      <c r="T412" s="29"/>
    </row>
    <row r="413" spans="1:20" s="122" customFormat="1" x14ac:dyDescent="0.25">
      <c r="A413" s="57"/>
      <c r="B413" s="57"/>
      <c r="C413" s="29"/>
      <c r="D413" s="58"/>
      <c r="E413" s="29"/>
      <c r="F413" s="29"/>
      <c r="G413" s="29"/>
      <c r="H413" s="29"/>
      <c r="I413" s="29"/>
      <c r="J413" s="29"/>
      <c r="K413" s="29"/>
      <c r="L413" s="29"/>
      <c r="M413" s="59"/>
      <c r="N413" s="29"/>
      <c r="O413" s="29"/>
      <c r="P413" s="29"/>
      <c r="Q413" s="60"/>
      <c r="R413" s="29"/>
      <c r="S413" s="60"/>
      <c r="T413" s="29"/>
    </row>
    <row r="414" spans="1:20" s="122" customFormat="1" x14ac:dyDescent="0.25">
      <c r="A414" s="57"/>
      <c r="B414" s="57"/>
      <c r="C414" s="29"/>
      <c r="D414" s="58"/>
      <c r="E414" s="29"/>
      <c r="F414" s="29"/>
      <c r="G414" s="29"/>
      <c r="H414" s="29"/>
      <c r="I414" s="29"/>
      <c r="J414" s="29"/>
      <c r="K414" s="29"/>
      <c r="L414" s="29"/>
      <c r="M414" s="59"/>
      <c r="N414" s="29"/>
      <c r="O414" s="29"/>
      <c r="P414" s="29"/>
      <c r="Q414" s="60"/>
      <c r="R414" s="29"/>
      <c r="S414" s="60"/>
      <c r="T414" s="29"/>
    </row>
    <row r="415" spans="1:20" s="122" customFormat="1" x14ac:dyDescent="0.25">
      <c r="A415" s="57"/>
      <c r="B415" s="57"/>
      <c r="C415" s="29"/>
      <c r="D415" s="58"/>
      <c r="E415" s="29"/>
      <c r="F415" s="29"/>
      <c r="G415" s="29"/>
      <c r="H415" s="29"/>
      <c r="I415" s="29"/>
      <c r="J415" s="29"/>
      <c r="K415" s="29"/>
      <c r="L415" s="29"/>
      <c r="M415" s="59"/>
      <c r="N415" s="29"/>
      <c r="O415" s="29"/>
      <c r="P415" s="29"/>
      <c r="Q415" s="60"/>
      <c r="R415" s="29"/>
      <c r="S415" s="60"/>
      <c r="T415" s="29"/>
    </row>
    <row r="416" spans="1:20" s="122" customFormat="1" x14ac:dyDescent="0.25">
      <c r="A416" s="57"/>
      <c r="B416" s="57"/>
      <c r="C416" s="29"/>
      <c r="D416" s="58"/>
      <c r="E416" s="29"/>
      <c r="F416" s="29"/>
      <c r="G416" s="29"/>
      <c r="H416" s="29"/>
      <c r="I416" s="29"/>
      <c r="J416" s="29"/>
      <c r="K416" s="29"/>
      <c r="L416" s="29"/>
      <c r="M416" s="59"/>
      <c r="N416" s="29"/>
      <c r="O416" s="29"/>
      <c r="P416" s="29"/>
      <c r="Q416" s="60"/>
      <c r="R416" s="29"/>
      <c r="S416" s="60"/>
      <c r="T416" s="29"/>
    </row>
    <row r="417" spans="1:20" s="122" customFormat="1" x14ac:dyDescent="0.25">
      <c r="A417" s="57"/>
      <c r="B417" s="57"/>
      <c r="C417" s="29"/>
      <c r="D417" s="58"/>
      <c r="E417" s="29"/>
      <c r="F417" s="29"/>
      <c r="G417" s="29"/>
      <c r="H417" s="29"/>
      <c r="I417" s="29"/>
      <c r="J417" s="29"/>
      <c r="K417" s="29"/>
      <c r="L417" s="29"/>
      <c r="M417" s="59"/>
      <c r="N417" s="29"/>
      <c r="O417" s="29"/>
      <c r="P417" s="29"/>
      <c r="Q417" s="60"/>
      <c r="R417" s="29"/>
      <c r="S417" s="60"/>
      <c r="T417" s="29"/>
    </row>
    <row r="418" spans="1:20" s="122" customFormat="1" x14ac:dyDescent="0.25">
      <c r="A418" s="57"/>
      <c r="B418" s="57"/>
      <c r="C418" s="29"/>
      <c r="D418" s="58"/>
      <c r="E418" s="29"/>
      <c r="F418" s="29"/>
      <c r="G418" s="29"/>
      <c r="H418" s="29"/>
      <c r="I418" s="29"/>
      <c r="J418" s="29"/>
      <c r="K418" s="29"/>
      <c r="L418" s="29"/>
      <c r="M418" s="59"/>
      <c r="N418" s="29"/>
      <c r="O418" s="29"/>
      <c r="P418" s="29"/>
      <c r="Q418" s="60"/>
      <c r="R418" s="29"/>
      <c r="S418" s="60"/>
      <c r="T418" s="29"/>
    </row>
    <row r="419" spans="1:20" s="122" customFormat="1" x14ac:dyDescent="0.25">
      <c r="A419" s="57"/>
      <c r="B419" s="57"/>
      <c r="C419" s="29"/>
      <c r="D419" s="58"/>
      <c r="E419" s="29"/>
      <c r="F419" s="29"/>
      <c r="G419" s="29"/>
      <c r="H419" s="29"/>
      <c r="I419" s="29"/>
      <c r="J419" s="29"/>
      <c r="K419" s="29"/>
      <c r="L419" s="29"/>
      <c r="M419" s="59"/>
      <c r="N419" s="29"/>
      <c r="O419" s="29"/>
      <c r="P419" s="29"/>
      <c r="Q419" s="60"/>
      <c r="R419" s="29"/>
      <c r="S419" s="60"/>
      <c r="T419" s="29"/>
    </row>
    <row r="420" spans="1:20" s="122" customFormat="1" x14ac:dyDescent="0.25">
      <c r="A420" s="57"/>
      <c r="B420" s="57"/>
      <c r="C420" s="29"/>
      <c r="D420" s="58"/>
      <c r="E420" s="29"/>
      <c r="F420" s="29"/>
      <c r="G420" s="29"/>
      <c r="H420" s="29"/>
      <c r="I420" s="29"/>
      <c r="J420" s="29"/>
      <c r="K420" s="29"/>
      <c r="L420" s="29"/>
      <c r="M420" s="59"/>
      <c r="N420" s="29"/>
      <c r="O420" s="29"/>
      <c r="P420" s="29"/>
      <c r="Q420" s="60"/>
      <c r="R420" s="29"/>
      <c r="S420" s="60"/>
      <c r="T420" s="29"/>
    </row>
    <row r="421" spans="1:20" s="122" customFormat="1" x14ac:dyDescent="0.25">
      <c r="A421" s="57"/>
      <c r="B421" s="57"/>
      <c r="C421" s="29"/>
      <c r="D421" s="58"/>
      <c r="E421" s="29"/>
      <c r="F421" s="29"/>
      <c r="G421" s="29"/>
      <c r="H421" s="29"/>
      <c r="I421" s="29"/>
      <c r="J421" s="29"/>
      <c r="K421" s="29"/>
      <c r="L421" s="29"/>
      <c r="M421" s="59"/>
      <c r="N421" s="29"/>
      <c r="O421" s="29"/>
      <c r="P421" s="29"/>
      <c r="Q421" s="60"/>
      <c r="R421" s="29"/>
      <c r="S421" s="60"/>
      <c r="T421" s="29"/>
    </row>
    <row r="422" spans="1:20" s="122" customFormat="1" x14ac:dyDescent="0.25">
      <c r="A422" s="57"/>
      <c r="B422" s="57"/>
      <c r="C422" s="29"/>
      <c r="D422" s="58"/>
      <c r="E422" s="29"/>
      <c r="F422" s="29"/>
      <c r="G422" s="29"/>
      <c r="H422" s="29"/>
      <c r="I422" s="29"/>
      <c r="J422" s="29"/>
      <c r="K422" s="29"/>
      <c r="L422" s="29"/>
      <c r="M422" s="59"/>
      <c r="N422" s="29"/>
      <c r="O422" s="29"/>
      <c r="P422" s="29"/>
      <c r="Q422" s="60"/>
      <c r="R422" s="29"/>
      <c r="S422" s="60"/>
      <c r="T422" s="29"/>
    </row>
    <row r="423" spans="1:20" s="122" customFormat="1" x14ac:dyDescent="0.25">
      <c r="A423" s="57"/>
      <c r="B423" s="57"/>
      <c r="C423" s="29"/>
      <c r="D423" s="58"/>
      <c r="E423" s="29"/>
      <c r="F423" s="29"/>
      <c r="G423" s="29"/>
      <c r="H423" s="29"/>
      <c r="I423" s="29"/>
      <c r="J423" s="29"/>
      <c r="K423" s="29"/>
      <c r="L423" s="29"/>
      <c r="M423" s="59"/>
      <c r="N423" s="29"/>
      <c r="O423" s="29"/>
      <c r="P423" s="29"/>
      <c r="Q423" s="60"/>
      <c r="R423" s="29"/>
      <c r="S423" s="60"/>
      <c r="T423" s="29"/>
    </row>
  </sheetData>
  <autoFilter ref="A10:W327">
    <filterColumn colId="0" showButton="0"/>
  </autoFilter>
  <mergeCells count="19">
    <mergeCell ref="S7:T8"/>
    <mergeCell ref="C1:K1"/>
    <mergeCell ref="Q1:T1"/>
    <mergeCell ref="C2:R2"/>
    <mergeCell ref="C3:R3"/>
    <mergeCell ref="C4:R4"/>
    <mergeCell ref="C6:C9"/>
    <mergeCell ref="D6:D8"/>
    <mergeCell ref="E6:T6"/>
    <mergeCell ref="E7:E8"/>
    <mergeCell ref="A10:B10"/>
    <mergeCell ref="B329:Q329"/>
    <mergeCell ref="B330:Q331"/>
    <mergeCell ref="F7:J7"/>
    <mergeCell ref="K7:L8"/>
    <mergeCell ref="M7:N8"/>
    <mergeCell ref="O7:P8"/>
    <mergeCell ref="Q7:R8"/>
    <mergeCell ref="A6:B9"/>
  </mergeCells>
  <pageMargins left="0.51181102362204722" right="0.51181102362204722" top="1.1811023622047245" bottom="0.47244094488188981" header="0.98425196850393704" footer="0.31496062992125984"/>
  <pageSetup paperSize="9" scale="49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6"/>
  <sheetViews>
    <sheetView tabSelected="1" view="pageBreakPreview" zoomScale="85" zoomScaleSheetLayoutView="85" workbookViewId="0">
      <pane ySplit="8" topLeftCell="A9" activePane="bottomLeft" state="frozen"/>
      <selection pane="bottomLeft" activeCell="E13" sqref="E13"/>
    </sheetView>
  </sheetViews>
  <sheetFormatPr defaultColWidth="9.140625" defaultRowHeight="15" x14ac:dyDescent="0.25"/>
  <cols>
    <col min="1" max="2" width="5.28515625" style="61" customWidth="1"/>
    <col min="3" max="3" width="48.42578125" style="62" customWidth="1"/>
    <col min="4" max="4" width="15.5703125" style="63" customWidth="1"/>
    <col min="5" max="5" width="15.85546875" style="62" customWidth="1"/>
    <col min="6" max="6" width="13.7109375" style="62" customWidth="1"/>
    <col min="7" max="7" width="14" style="62" customWidth="1"/>
    <col min="8" max="8" width="14.85546875" style="62" customWidth="1"/>
    <col min="9" max="9" width="14.5703125" style="62" customWidth="1"/>
    <col min="10" max="10" width="14.7109375" style="62" customWidth="1"/>
    <col min="11" max="11" width="11.28515625" style="62" customWidth="1"/>
    <col min="12" max="12" width="15.42578125" style="62" customWidth="1"/>
    <col min="13" max="13" width="8.140625" style="64" customWidth="1"/>
    <col min="14" max="14" width="14" style="62" customWidth="1"/>
    <col min="15" max="15" width="9.42578125" style="62" customWidth="1"/>
    <col min="16" max="16" width="13" style="62" customWidth="1"/>
    <col min="17" max="17" width="11.42578125" style="65" customWidth="1"/>
    <col min="18" max="18" width="14.140625" style="62" customWidth="1"/>
    <col min="19" max="19" width="11.7109375" style="65" customWidth="1"/>
    <col min="20" max="20" width="14.28515625" style="62" customWidth="1"/>
    <col min="21" max="21" width="15.7109375" style="62" customWidth="1"/>
    <col min="22" max="16384" width="9.140625" style="62"/>
  </cols>
  <sheetData>
    <row r="1" spans="1:21" s="1" customFormat="1" ht="15.75" x14ac:dyDescent="0.25">
      <c r="A1" s="62"/>
      <c r="B1" s="62"/>
      <c r="C1" s="174" t="s">
        <v>162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65"/>
      <c r="T1" s="62"/>
    </row>
    <row r="2" spans="1:21" s="1" customFormat="1" ht="15.75" x14ac:dyDescent="0.25">
      <c r="A2" s="62"/>
      <c r="B2" s="62"/>
      <c r="C2" s="174" t="s">
        <v>163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67"/>
      <c r="T2" s="67"/>
      <c r="U2" s="5"/>
    </row>
    <row r="3" spans="1:21" s="1" customFormat="1" ht="15.75" x14ac:dyDescent="0.25">
      <c r="A3" s="62"/>
      <c r="B3" s="62"/>
      <c r="C3" s="174" t="s">
        <v>615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67"/>
      <c r="T3" s="67"/>
      <c r="U3" s="5"/>
    </row>
    <row r="4" spans="1:21" s="1" customFormat="1" ht="15.75" x14ac:dyDescent="0.25">
      <c r="A4" s="62"/>
      <c r="B4" s="62"/>
      <c r="C4" s="68"/>
      <c r="D4" s="68"/>
      <c r="E4" s="69"/>
      <c r="F4" s="68"/>
      <c r="G4" s="68"/>
      <c r="H4" s="68"/>
      <c r="I4" s="68"/>
      <c r="J4" s="68"/>
      <c r="K4" s="68"/>
      <c r="L4" s="62"/>
      <c r="M4" s="64"/>
      <c r="N4" s="62"/>
      <c r="O4" s="62"/>
      <c r="P4" s="62"/>
      <c r="Q4" s="65"/>
      <c r="R4" s="62"/>
      <c r="S4" s="65"/>
      <c r="T4" s="62"/>
    </row>
    <row r="5" spans="1:21" s="6" customFormat="1" ht="18.75" customHeight="1" x14ac:dyDescent="0.2">
      <c r="A5" s="175" t="s">
        <v>0</v>
      </c>
      <c r="B5" s="176"/>
      <c r="C5" s="181" t="s">
        <v>164</v>
      </c>
      <c r="D5" s="184" t="s">
        <v>2</v>
      </c>
      <c r="E5" s="185" t="s">
        <v>165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7"/>
    </row>
    <row r="6" spans="1:21" s="6" customFormat="1" ht="18.75" customHeight="1" x14ac:dyDescent="0.2">
      <c r="A6" s="177"/>
      <c r="B6" s="178"/>
      <c r="C6" s="182"/>
      <c r="D6" s="184"/>
      <c r="E6" s="188" t="s">
        <v>4</v>
      </c>
      <c r="F6" s="164" t="s">
        <v>5</v>
      </c>
      <c r="G6" s="165"/>
      <c r="H6" s="165"/>
      <c r="I6" s="165"/>
      <c r="J6" s="166"/>
      <c r="K6" s="167" t="s">
        <v>24</v>
      </c>
      <c r="L6" s="168"/>
      <c r="M6" s="167" t="s">
        <v>6</v>
      </c>
      <c r="N6" s="168"/>
      <c r="O6" s="167" t="s">
        <v>25</v>
      </c>
      <c r="P6" s="168"/>
      <c r="Q6" s="167" t="s">
        <v>26</v>
      </c>
      <c r="R6" s="168"/>
      <c r="S6" s="171" t="s">
        <v>27</v>
      </c>
      <c r="T6" s="171"/>
    </row>
    <row r="7" spans="1:21" s="9" customFormat="1" ht="86.25" customHeight="1" x14ac:dyDescent="0.25">
      <c r="A7" s="177"/>
      <c r="B7" s="178"/>
      <c r="C7" s="182"/>
      <c r="D7" s="184"/>
      <c r="E7" s="189"/>
      <c r="F7" s="7" t="s">
        <v>28</v>
      </c>
      <c r="G7" s="8" t="s">
        <v>29</v>
      </c>
      <c r="H7" s="8" t="s">
        <v>30</v>
      </c>
      <c r="I7" s="8" t="s">
        <v>31</v>
      </c>
      <c r="J7" s="8" t="s">
        <v>32</v>
      </c>
      <c r="K7" s="169"/>
      <c r="L7" s="170"/>
      <c r="M7" s="169"/>
      <c r="N7" s="170"/>
      <c r="O7" s="169"/>
      <c r="P7" s="170"/>
      <c r="Q7" s="169"/>
      <c r="R7" s="170"/>
      <c r="S7" s="171"/>
      <c r="T7" s="171"/>
    </row>
    <row r="8" spans="1:21" s="9" customFormat="1" ht="18" customHeight="1" x14ac:dyDescent="0.25">
      <c r="A8" s="179"/>
      <c r="B8" s="180"/>
      <c r="C8" s="183"/>
      <c r="D8" s="10" t="s">
        <v>7</v>
      </c>
      <c r="E8" s="10" t="s">
        <v>7</v>
      </c>
      <c r="F8" s="7" t="s">
        <v>7</v>
      </c>
      <c r="G8" s="8" t="s">
        <v>7</v>
      </c>
      <c r="H8" s="8" t="s">
        <v>7</v>
      </c>
      <c r="I8" s="8" t="s">
        <v>7</v>
      </c>
      <c r="J8" s="8" t="s">
        <v>7</v>
      </c>
      <c r="K8" s="66" t="s">
        <v>8</v>
      </c>
      <c r="L8" s="66" t="s">
        <v>7</v>
      </c>
      <c r="M8" s="66" t="s">
        <v>9</v>
      </c>
      <c r="N8" s="66" t="s">
        <v>7</v>
      </c>
      <c r="O8" s="7" t="s">
        <v>8</v>
      </c>
      <c r="P8" s="66" t="s">
        <v>7</v>
      </c>
      <c r="Q8" s="7" t="s">
        <v>8</v>
      </c>
      <c r="R8" s="66" t="s">
        <v>7</v>
      </c>
      <c r="S8" s="8" t="s">
        <v>8</v>
      </c>
      <c r="T8" s="8" t="s">
        <v>7</v>
      </c>
    </row>
    <row r="9" spans="1:21" s="9" customFormat="1" ht="15" customHeight="1" x14ac:dyDescent="0.25">
      <c r="A9" s="162">
        <v>1</v>
      </c>
      <c r="B9" s="163"/>
      <c r="C9" s="2">
        <v>2</v>
      </c>
      <c r="D9" s="4">
        <v>3</v>
      </c>
      <c r="E9" s="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</row>
    <row r="10" spans="1:21" s="9" customFormat="1" ht="16.5" customHeight="1" x14ac:dyDescent="0.2">
      <c r="A10" s="13"/>
      <c r="B10" s="2"/>
      <c r="C10" s="14" t="s">
        <v>166</v>
      </c>
      <c r="D10" s="15">
        <f t="shared" ref="D10:T10" si="0">D11+D17+D27+D32+D41+D81+D86+D90+D100+D241+D261+D265+D269+D271+D275+D278+D284+D294+D297+D301+D311+D315+D317+D319+D88+D30</f>
        <v>426996530.16659009</v>
      </c>
      <c r="E10" s="15">
        <f t="shared" si="0"/>
        <v>92012729.976590022</v>
      </c>
      <c r="F10" s="15">
        <f t="shared" si="0"/>
        <v>38610101.640000001</v>
      </c>
      <c r="G10" s="15">
        <f t="shared" si="0"/>
        <v>17420191.529999997</v>
      </c>
      <c r="H10" s="15">
        <f t="shared" si="0"/>
        <v>28166339.73</v>
      </c>
      <c r="I10" s="15">
        <f t="shared" si="0"/>
        <v>0</v>
      </c>
      <c r="J10" s="15">
        <f t="shared" si="0"/>
        <v>7816097.0765899997</v>
      </c>
      <c r="K10" s="15">
        <f t="shared" si="0"/>
        <v>127190.74</v>
      </c>
      <c r="L10" s="15">
        <f t="shared" si="0"/>
        <v>325861999.10000008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3410.44</v>
      </c>
      <c r="R10" s="15">
        <f t="shared" si="0"/>
        <v>3653782.23</v>
      </c>
      <c r="S10" s="15">
        <f t="shared" si="0"/>
        <v>3599.2699999999995</v>
      </c>
      <c r="T10" s="15">
        <f t="shared" si="0"/>
        <v>5468018.8599999994</v>
      </c>
      <c r="U10" s="72"/>
    </row>
    <row r="11" spans="1:21" s="18" customFormat="1" ht="28.5" customHeight="1" x14ac:dyDescent="0.25">
      <c r="A11" s="13"/>
      <c r="B11" s="16"/>
      <c r="C11" s="150" t="s">
        <v>60</v>
      </c>
      <c r="D11" s="17">
        <f t="shared" ref="D11:T11" si="1">SUM(D12:D16)</f>
        <v>5428356.4100000001</v>
      </c>
      <c r="E11" s="17">
        <f t="shared" si="1"/>
        <v>170082.65</v>
      </c>
      <c r="F11" s="17">
        <f t="shared" si="1"/>
        <v>170082.65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2177.8500000000004</v>
      </c>
      <c r="L11" s="17">
        <f t="shared" si="1"/>
        <v>4297175.66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93.98</v>
      </c>
      <c r="R11" s="17">
        <f t="shared" si="1"/>
        <v>186220.64</v>
      </c>
      <c r="S11" s="17">
        <f t="shared" si="1"/>
        <v>449.05000000000007</v>
      </c>
      <c r="T11" s="17">
        <f t="shared" si="1"/>
        <v>774877.46</v>
      </c>
    </row>
    <row r="12" spans="1:21" s="18" customFormat="1" ht="17.100000000000001" customHeight="1" x14ac:dyDescent="0.2">
      <c r="A12" s="13">
        <v>1</v>
      </c>
      <c r="B12" s="13">
        <v>1</v>
      </c>
      <c r="C12" s="19" t="s">
        <v>33</v>
      </c>
      <c r="D12" s="20">
        <f>E12+L12+N12+P12+R12+T12</f>
        <v>252870.67</v>
      </c>
      <c r="E12" s="21">
        <f>F12+G12+H12+I12+J12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145.18</v>
      </c>
      <c r="T12" s="22">
        <v>252870.67</v>
      </c>
    </row>
    <row r="13" spans="1:21" s="18" customFormat="1" ht="17.100000000000001" customHeight="1" x14ac:dyDescent="0.2">
      <c r="A13" s="13">
        <v>2</v>
      </c>
      <c r="B13" s="13">
        <v>2</v>
      </c>
      <c r="C13" s="19" t="s">
        <v>174</v>
      </c>
      <c r="D13" s="20">
        <f>E13+L13+N13+P13+R13+T13</f>
        <v>1426899.78</v>
      </c>
      <c r="E13" s="21">
        <f>F13+G13+H13+I13+J13</f>
        <v>0</v>
      </c>
      <c r="F13" s="22"/>
      <c r="G13" s="22"/>
      <c r="H13" s="22"/>
      <c r="I13" s="22"/>
      <c r="J13" s="22"/>
      <c r="K13" s="22">
        <v>725.95</v>
      </c>
      <c r="L13" s="22">
        <v>1426899.78</v>
      </c>
      <c r="M13" s="22"/>
      <c r="N13" s="22"/>
      <c r="O13" s="22"/>
      <c r="P13" s="22"/>
      <c r="Q13" s="22"/>
      <c r="R13" s="22"/>
      <c r="S13" s="22"/>
      <c r="T13" s="22"/>
    </row>
    <row r="14" spans="1:21" s="18" customFormat="1" ht="17.100000000000001" customHeight="1" x14ac:dyDescent="0.2">
      <c r="A14" s="13">
        <v>3</v>
      </c>
      <c r="B14" s="13">
        <v>3</v>
      </c>
      <c r="C14" s="19" t="s">
        <v>175</v>
      </c>
      <c r="D14" s="20">
        <f>E14+L14+N14+P14+R14+T14</f>
        <v>1424469.84</v>
      </c>
      <c r="E14" s="21">
        <f>F14+G14+H14+I14+J14</f>
        <v>0</v>
      </c>
      <c r="F14" s="22"/>
      <c r="G14" s="22"/>
      <c r="H14" s="22"/>
      <c r="I14" s="22"/>
      <c r="J14" s="22"/>
      <c r="K14" s="22">
        <v>725.95</v>
      </c>
      <c r="L14" s="22">
        <v>1424469.84</v>
      </c>
      <c r="M14" s="22"/>
      <c r="N14" s="22"/>
      <c r="O14" s="22"/>
      <c r="P14" s="22"/>
      <c r="Q14" s="22"/>
      <c r="R14" s="22"/>
      <c r="S14" s="22"/>
      <c r="T14" s="22"/>
    </row>
    <row r="15" spans="1:21" s="18" customFormat="1" ht="17.100000000000001" customHeight="1" x14ac:dyDescent="0.2">
      <c r="A15" s="13">
        <v>4</v>
      </c>
      <c r="B15" s="13">
        <v>4</v>
      </c>
      <c r="C15" s="19" t="s">
        <v>616</v>
      </c>
      <c r="D15" s="20">
        <f>E15+L15+N15+P15+R15+T15</f>
        <v>1861614.1700000002</v>
      </c>
      <c r="E15" s="21">
        <f>F15+G15+H15+I15+J15</f>
        <v>0</v>
      </c>
      <c r="F15" s="22"/>
      <c r="G15" s="22"/>
      <c r="H15" s="22"/>
      <c r="I15" s="22"/>
      <c r="J15" s="22"/>
      <c r="K15" s="22">
        <v>725.95</v>
      </c>
      <c r="L15" s="22">
        <v>1445806.04</v>
      </c>
      <c r="M15" s="22"/>
      <c r="N15" s="22"/>
      <c r="O15" s="22"/>
      <c r="P15" s="22"/>
      <c r="Q15" s="22">
        <v>93.98</v>
      </c>
      <c r="R15" s="22">
        <v>186220.64</v>
      </c>
      <c r="S15" s="22">
        <v>131.02000000000001</v>
      </c>
      <c r="T15" s="22">
        <v>229587.49</v>
      </c>
    </row>
    <row r="16" spans="1:21" s="18" customFormat="1" ht="17.100000000000001" customHeight="1" x14ac:dyDescent="0.2">
      <c r="A16" s="13">
        <v>5</v>
      </c>
      <c r="B16" s="13">
        <v>5</v>
      </c>
      <c r="C16" s="19" t="s">
        <v>617</v>
      </c>
      <c r="D16" s="20">
        <f>E16+L16+N16+P16+R16+T16</f>
        <v>462501.94999999995</v>
      </c>
      <c r="E16" s="21">
        <f>F16+G16+H16+I16+J16</f>
        <v>170082.65</v>
      </c>
      <c r="F16" s="22">
        <v>170082.65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172.85</v>
      </c>
      <c r="T16" s="22">
        <v>292419.3</v>
      </c>
    </row>
    <row r="17" spans="1:20" s="6" customFormat="1" ht="28.5" customHeight="1" x14ac:dyDescent="0.25">
      <c r="A17" s="13"/>
      <c r="B17" s="16"/>
      <c r="C17" s="150" t="s">
        <v>61</v>
      </c>
      <c r="D17" s="17">
        <f t="shared" ref="D17:T17" si="2">SUM(D18:D26)</f>
        <v>13703553.039999997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5413.73</v>
      </c>
      <c r="L17" s="17">
        <f t="shared" si="2"/>
        <v>13703553.039999997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0</v>
      </c>
    </row>
    <row r="18" spans="1:20" s="24" customFormat="1" ht="17.100000000000001" customHeight="1" x14ac:dyDescent="0.2">
      <c r="A18" s="13">
        <v>6</v>
      </c>
      <c r="B18" s="13">
        <v>1</v>
      </c>
      <c r="C18" s="23" t="s">
        <v>618</v>
      </c>
      <c r="D18" s="20">
        <f t="shared" ref="D18:D26" si="3">E18+L18+N18+P18+R18+T18</f>
        <v>1593424.42</v>
      </c>
      <c r="E18" s="21">
        <f t="shared" ref="E18:E25" si="4">F18+G18+H18+I18+J18</f>
        <v>0</v>
      </c>
      <c r="F18" s="22"/>
      <c r="G18" s="22"/>
      <c r="H18" s="22"/>
      <c r="I18" s="22"/>
      <c r="J18" s="22"/>
      <c r="K18" s="22">
        <v>628.83000000000004</v>
      </c>
      <c r="L18" s="22">
        <v>1593424.42</v>
      </c>
      <c r="M18" s="22"/>
      <c r="N18" s="22"/>
      <c r="O18" s="22"/>
      <c r="P18" s="22"/>
      <c r="Q18" s="22"/>
      <c r="R18" s="22"/>
      <c r="S18" s="22"/>
      <c r="T18" s="22"/>
    </row>
    <row r="19" spans="1:20" s="24" customFormat="1" ht="17.100000000000001" customHeight="1" x14ac:dyDescent="0.2">
      <c r="A19" s="13">
        <v>7</v>
      </c>
      <c r="B19" s="13">
        <v>2</v>
      </c>
      <c r="C19" s="23" t="s">
        <v>619</v>
      </c>
      <c r="D19" s="20">
        <f t="shared" si="3"/>
        <v>1524732.27</v>
      </c>
      <c r="E19" s="21">
        <f t="shared" si="4"/>
        <v>0</v>
      </c>
      <c r="F19" s="22"/>
      <c r="G19" s="22"/>
      <c r="H19" s="22"/>
      <c r="I19" s="22"/>
      <c r="J19" s="22"/>
      <c r="K19" s="22">
        <v>614.25</v>
      </c>
      <c r="L19" s="22">
        <v>1524732.27</v>
      </c>
      <c r="M19" s="22"/>
      <c r="N19" s="22"/>
      <c r="O19" s="22"/>
      <c r="P19" s="22"/>
      <c r="Q19" s="22"/>
      <c r="R19" s="22"/>
      <c r="S19" s="22"/>
      <c r="T19" s="22"/>
    </row>
    <row r="20" spans="1:20" s="24" customFormat="1" ht="17.100000000000001" customHeight="1" x14ac:dyDescent="0.2">
      <c r="A20" s="13">
        <v>8</v>
      </c>
      <c r="B20" s="13">
        <v>3</v>
      </c>
      <c r="C20" s="23" t="s">
        <v>620</v>
      </c>
      <c r="D20" s="20">
        <f t="shared" si="3"/>
        <v>898841.59</v>
      </c>
      <c r="E20" s="21">
        <f t="shared" si="4"/>
        <v>0</v>
      </c>
      <c r="F20" s="22"/>
      <c r="G20" s="22"/>
      <c r="H20" s="22"/>
      <c r="I20" s="22"/>
      <c r="J20" s="22"/>
      <c r="K20" s="22">
        <v>337.8</v>
      </c>
      <c r="L20" s="22">
        <v>898841.59</v>
      </c>
      <c r="M20" s="22"/>
      <c r="N20" s="22"/>
      <c r="O20" s="22"/>
      <c r="P20" s="22"/>
      <c r="Q20" s="22"/>
      <c r="R20" s="22"/>
      <c r="S20" s="22"/>
      <c r="T20" s="22"/>
    </row>
    <row r="21" spans="1:20" s="24" customFormat="1" ht="17.100000000000001" customHeight="1" x14ac:dyDescent="0.2">
      <c r="A21" s="13">
        <v>9</v>
      </c>
      <c r="B21" s="13">
        <v>4</v>
      </c>
      <c r="C21" s="23" t="s">
        <v>621</v>
      </c>
      <c r="D21" s="20">
        <f t="shared" si="3"/>
        <v>2346967.42</v>
      </c>
      <c r="E21" s="21">
        <f t="shared" si="4"/>
        <v>0</v>
      </c>
      <c r="F21" s="22"/>
      <c r="G21" s="22"/>
      <c r="H21" s="22"/>
      <c r="I21" s="22"/>
      <c r="J21" s="22"/>
      <c r="K21" s="22">
        <v>1058.3</v>
      </c>
      <c r="L21" s="22">
        <v>2346967.42</v>
      </c>
      <c r="M21" s="22"/>
      <c r="N21" s="22"/>
      <c r="O21" s="22"/>
      <c r="P21" s="22"/>
      <c r="Q21" s="22"/>
      <c r="R21" s="22"/>
      <c r="S21" s="22"/>
      <c r="T21" s="22"/>
    </row>
    <row r="22" spans="1:20" s="24" customFormat="1" ht="17.100000000000001" customHeight="1" x14ac:dyDescent="0.2">
      <c r="A22" s="13">
        <v>10</v>
      </c>
      <c r="B22" s="13">
        <v>5</v>
      </c>
      <c r="C22" s="23" t="s">
        <v>622</v>
      </c>
      <c r="D22" s="20">
        <f t="shared" si="3"/>
        <v>1120406.1399999999</v>
      </c>
      <c r="E22" s="21">
        <f t="shared" si="4"/>
        <v>0</v>
      </c>
      <c r="F22" s="22"/>
      <c r="G22" s="22"/>
      <c r="H22" s="22"/>
      <c r="I22" s="22"/>
      <c r="J22" s="22"/>
      <c r="K22" s="22">
        <v>445.15</v>
      </c>
      <c r="L22" s="22">
        <v>1120406.1399999999</v>
      </c>
      <c r="M22" s="22"/>
      <c r="N22" s="22"/>
      <c r="O22" s="22"/>
      <c r="P22" s="22"/>
      <c r="Q22" s="22"/>
      <c r="R22" s="22"/>
      <c r="S22" s="22"/>
      <c r="T22" s="22"/>
    </row>
    <row r="23" spans="1:20" s="24" customFormat="1" ht="17.100000000000001" customHeight="1" x14ac:dyDescent="0.2">
      <c r="A23" s="13">
        <v>11</v>
      </c>
      <c r="B23" s="13">
        <v>6</v>
      </c>
      <c r="C23" s="23" t="s">
        <v>623</v>
      </c>
      <c r="D23" s="20">
        <f t="shared" si="3"/>
        <v>1686177.15</v>
      </c>
      <c r="E23" s="21">
        <f t="shared" si="4"/>
        <v>0</v>
      </c>
      <c r="F23" s="22"/>
      <c r="G23" s="22"/>
      <c r="H23" s="22"/>
      <c r="I23" s="22"/>
      <c r="J23" s="22"/>
      <c r="K23" s="22">
        <v>626.9</v>
      </c>
      <c r="L23" s="22">
        <v>1686177.15</v>
      </c>
      <c r="M23" s="22"/>
      <c r="N23" s="22"/>
      <c r="O23" s="22"/>
      <c r="P23" s="22"/>
      <c r="Q23" s="22"/>
      <c r="R23" s="22"/>
      <c r="S23" s="22"/>
      <c r="T23" s="22"/>
    </row>
    <row r="24" spans="1:20" s="24" customFormat="1" ht="17.100000000000001" customHeight="1" x14ac:dyDescent="0.2">
      <c r="A24" s="13">
        <v>12</v>
      </c>
      <c r="B24" s="13">
        <v>7</v>
      </c>
      <c r="C24" s="23" t="s">
        <v>624</v>
      </c>
      <c r="D24" s="20">
        <f t="shared" si="3"/>
        <v>2284764.54</v>
      </c>
      <c r="E24" s="21">
        <f t="shared" si="4"/>
        <v>0</v>
      </c>
      <c r="F24" s="22"/>
      <c r="G24" s="22"/>
      <c r="H24" s="22"/>
      <c r="I24" s="22"/>
      <c r="J24" s="22"/>
      <c r="K24" s="22">
        <v>869</v>
      </c>
      <c r="L24" s="22">
        <v>2284764.54</v>
      </c>
      <c r="M24" s="22"/>
      <c r="N24" s="22"/>
      <c r="O24" s="22"/>
      <c r="P24" s="22"/>
      <c r="Q24" s="22"/>
      <c r="R24" s="22"/>
      <c r="S24" s="22"/>
      <c r="T24" s="22"/>
    </row>
    <row r="25" spans="1:20" s="24" customFormat="1" ht="17.100000000000001" customHeight="1" x14ac:dyDescent="0.2">
      <c r="A25" s="13">
        <v>13</v>
      </c>
      <c r="B25" s="13">
        <v>8</v>
      </c>
      <c r="C25" s="23" t="s">
        <v>625</v>
      </c>
      <c r="D25" s="20">
        <f t="shared" si="3"/>
        <v>1100803.8600000001</v>
      </c>
      <c r="E25" s="21">
        <f t="shared" si="4"/>
        <v>0</v>
      </c>
      <c r="F25" s="22"/>
      <c r="G25" s="22"/>
      <c r="H25" s="22"/>
      <c r="I25" s="22"/>
      <c r="J25" s="22"/>
      <c r="K25" s="22">
        <v>405.4</v>
      </c>
      <c r="L25" s="22">
        <v>1100803.8600000001</v>
      </c>
      <c r="M25" s="22"/>
      <c r="N25" s="22"/>
      <c r="O25" s="22"/>
      <c r="P25" s="22"/>
      <c r="Q25" s="22"/>
      <c r="R25" s="22"/>
      <c r="S25" s="22"/>
      <c r="T25" s="22"/>
    </row>
    <row r="26" spans="1:20" s="24" customFormat="1" ht="17.100000000000001" customHeight="1" x14ac:dyDescent="0.2">
      <c r="A26" s="13">
        <v>14</v>
      </c>
      <c r="B26" s="13">
        <v>9</v>
      </c>
      <c r="C26" s="23" t="s">
        <v>626</v>
      </c>
      <c r="D26" s="20">
        <f t="shared" si="3"/>
        <v>1147435.6499999999</v>
      </c>
      <c r="E26" s="21">
        <f>F26+G26+H26+I26+J26</f>
        <v>0</v>
      </c>
      <c r="F26" s="22"/>
      <c r="G26" s="22"/>
      <c r="H26" s="22"/>
      <c r="I26" s="22"/>
      <c r="J26" s="22"/>
      <c r="K26" s="22">
        <v>428.1</v>
      </c>
      <c r="L26" s="22">
        <v>1147435.6499999999</v>
      </c>
      <c r="M26" s="22"/>
      <c r="N26" s="22"/>
      <c r="O26" s="22"/>
      <c r="P26" s="22"/>
      <c r="Q26" s="22"/>
      <c r="R26" s="22"/>
      <c r="S26" s="22"/>
      <c r="T26" s="22"/>
    </row>
    <row r="27" spans="1:20" s="6" customFormat="1" ht="28.5" customHeight="1" x14ac:dyDescent="0.25">
      <c r="A27" s="13"/>
      <c r="B27" s="16"/>
      <c r="C27" s="150" t="s">
        <v>62</v>
      </c>
      <c r="D27" s="17">
        <f t="shared" ref="D27:T27" si="5">SUM(D28:D29)</f>
        <v>2762273.27</v>
      </c>
      <c r="E27" s="17">
        <f t="shared" si="5"/>
        <v>286099.57</v>
      </c>
      <c r="F27" s="17">
        <f t="shared" si="5"/>
        <v>0</v>
      </c>
      <c r="G27" s="17">
        <f t="shared" si="5"/>
        <v>0</v>
      </c>
      <c r="H27" s="17">
        <f t="shared" si="5"/>
        <v>286099.57</v>
      </c>
      <c r="I27" s="17">
        <f t="shared" si="5"/>
        <v>0</v>
      </c>
      <c r="J27" s="17">
        <f t="shared" si="5"/>
        <v>0</v>
      </c>
      <c r="K27" s="17">
        <f t="shared" si="5"/>
        <v>908.7</v>
      </c>
      <c r="L27" s="17">
        <f t="shared" si="5"/>
        <v>2476173.7000000002</v>
      </c>
      <c r="M27" s="17">
        <f t="shared" si="5"/>
        <v>0</v>
      </c>
      <c r="N27" s="17">
        <f t="shared" si="5"/>
        <v>0</v>
      </c>
      <c r="O27" s="17">
        <f t="shared" si="5"/>
        <v>0</v>
      </c>
      <c r="P27" s="17">
        <f t="shared" si="5"/>
        <v>0</v>
      </c>
      <c r="Q27" s="17">
        <f t="shared" si="5"/>
        <v>0</v>
      </c>
      <c r="R27" s="17">
        <f t="shared" si="5"/>
        <v>0</v>
      </c>
      <c r="S27" s="17">
        <f t="shared" si="5"/>
        <v>0</v>
      </c>
      <c r="T27" s="17">
        <f t="shared" si="5"/>
        <v>0</v>
      </c>
    </row>
    <row r="28" spans="1:20" s="6" customFormat="1" ht="17.100000000000001" customHeight="1" x14ac:dyDescent="0.2">
      <c r="A28" s="13">
        <v>15</v>
      </c>
      <c r="B28" s="13">
        <v>1</v>
      </c>
      <c r="C28" s="151" t="s">
        <v>627</v>
      </c>
      <c r="D28" s="20">
        <f>E28+L28+N28+P28+R28+T28</f>
        <v>286099.57</v>
      </c>
      <c r="E28" s="21">
        <f>F28+G28+H28+I28+J28</f>
        <v>286099.57</v>
      </c>
      <c r="F28" s="152"/>
      <c r="G28" s="152"/>
      <c r="H28" s="152">
        <v>286099.57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s="6" customFormat="1" ht="17.100000000000001" customHeight="1" x14ac:dyDescent="0.2">
      <c r="A29" s="13">
        <v>16</v>
      </c>
      <c r="B29" s="13">
        <v>2</v>
      </c>
      <c r="C29" s="151" t="s">
        <v>628</v>
      </c>
      <c r="D29" s="20">
        <f>E29+L29+N29+P29+R29+T29</f>
        <v>2476173.7000000002</v>
      </c>
      <c r="E29" s="21">
        <f>F29+G29+H29+I29+J29</f>
        <v>0</v>
      </c>
      <c r="F29" s="152"/>
      <c r="G29" s="152"/>
      <c r="H29" s="152"/>
      <c r="I29" s="152"/>
      <c r="J29" s="152"/>
      <c r="K29" s="152">
        <v>908.7</v>
      </c>
      <c r="L29" s="152">
        <v>2476173.7000000002</v>
      </c>
      <c r="M29" s="152"/>
      <c r="N29" s="152"/>
      <c r="O29" s="152"/>
      <c r="P29" s="152"/>
      <c r="Q29" s="152"/>
      <c r="R29" s="152"/>
      <c r="S29" s="152"/>
      <c r="T29" s="152"/>
    </row>
    <row r="30" spans="1:20" s="6" customFormat="1" ht="28.5" customHeight="1" x14ac:dyDescent="0.25">
      <c r="A30" s="13"/>
      <c r="B30" s="16"/>
      <c r="C30" s="150" t="s">
        <v>84</v>
      </c>
      <c r="D30" s="17">
        <f t="shared" ref="D30:T30" si="6">SUM(D31:D31)</f>
        <v>375190.06</v>
      </c>
      <c r="E30" s="17">
        <f t="shared" si="6"/>
        <v>375190.06</v>
      </c>
      <c r="F30" s="17">
        <f t="shared" si="6"/>
        <v>0</v>
      </c>
      <c r="G30" s="17">
        <f t="shared" si="6"/>
        <v>375190.06</v>
      </c>
      <c r="H30" s="17">
        <f t="shared" si="6"/>
        <v>0</v>
      </c>
      <c r="I30" s="17">
        <f t="shared" si="6"/>
        <v>0</v>
      </c>
      <c r="J30" s="17">
        <f t="shared" si="6"/>
        <v>0</v>
      </c>
      <c r="K30" s="17">
        <f t="shared" si="6"/>
        <v>0</v>
      </c>
      <c r="L30" s="17">
        <f t="shared" si="6"/>
        <v>0</v>
      </c>
      <c r="M30" s="17">
        <f t="shared" si="6"/>
        <v>0</v>
      </c>
      <c r="N30" s="17">
        <f t="shared" si="6"/>
        <v>0</v>
      </c>
      <c r="O30" s="17">
        <f t="shared" si="6"/>
        <v>0</v>
      </c>
      <c r="P30" s="17">
        <f t="shared" si="6"/>
        <v>0</v>
      </c>
      <c r="Q30" s="17">
        <f t="shared" si="6"/>
        <v>0</v>
      </c>
      <c r="R30" s="17">
        <f t="shared" si="6"/>
        <v>0</v>
      </c>
      <c r="S30" s="17">
        <f t="shared" si="6"/>
        <v>0</v>
      </c>
      <c r="T30" s="17">
        <f t="shared" si="6"/>
        <v>0</v>
      </c>
    </row>
    <row r="31" spans="1:20" s="6" customFormat="1" ht="17.100000000000001" customHeight="1" x14ac:dyDescent="0.2">
      <c r="A31" s="13">
        <v>17</v>
      </c>
      <c r="B31" s="13">
        <v>1</v>
      </c>
      <c r="C31" s="151" t="s">
        <v>410</v>
      </c>
      <c r="D31" s="20">
        <f>E31+L31+N31+P31+R31+T31</f>
        <v>375190.06</v>
      </c>
      <c r="E31" s="21">
        <f>F31+G31+H31+I31+J31</f>
        <v>375190.06</v>
      </c>
      <c r="F31" s="152"/>
      <c r="G31" s="152">
        <v>375190.06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0" s="18" customFormat="1" ht="28.5" customHeight="1" x14ac:dyDescent="0.25">
      <c r="A32" s="13"/>
      <c r="B32" s="16"/>
      <c r="C32" s="150" t="s">
        <v>63</v>
      </c>
      <c r="D32" s="153">
        <f t="shared" ref="D32:T32" si="7">SUM(D33:D40)</f>
        <v>10784649.189999999</v>
      </c>
      <c r="E32" s="153">
        <f t="shared" si="7"/>
        <v>66238.740000000005</v>
      </c>
      <c r="F32" s="153">
        <f t="shared" si="7"/>
        <v>0</v>
      </c>
      <c r="G32" s="153">
        <f t="shared" si="7"/>
        <v>0</v>
      </c>
      <c r="H32" s="153">
        <f t="shared" si="7"/>
        <v>0</v>
      </c>
      <c r="I32" s="153">
        <f t="shared" si="7"/>
        <v>0</v>
      </c>
      <c r="J32" s="153">
        <f t="shared" si="7"/>
        <v>66238.740000000005</v>
      </c>
      <c r="K32" s="153">
        <f t="shared" si="7"/>
        <v>3982.9000000000005</v>
      </c>
      <c r="L32" s="153">
        <f t="shared" si="7"/>
        <v>10718410.449999999</v>
      </c>
      <c r="M32" s="153">
        <f t="shared" si="7"/>
        <v>0</v>
      </c>
      <c r="N32" s="153">
        <f t="shared" si="7"/>
        <v>0</v>
      </c>
      <c r="O32" s="153">
        <f t="shared" si="7"/>
        <v>0</v>
      </c>
      <c r="P32" s="153">
        <f t="shared" si="7"/>
        <v>0</v>
      </c>
      <c r="Q32" s="153">
        <f t="shared" si="7"/>
        <v>0</v>
      </c>
      <c r="R32" s="153">
        <f t="shared" si="7"/>
        <v>0</v>
      </c>
      <c r="S32" s="153">
        <f t="shared" si="7"/>
        <v>0</v>
      </c>
      <c r="T32" s="153">
        <f t="shared" si="7"/>
        <v>0</v>
      </c>
    </row>
    <row r="33" spans="1:20" s="18" customFormat="1" ht="17.100000000000001" customHeight="1" x14ac:dyDescent="0.2">
      <c r="A33" s="13">
        <v>18</v>
      </c>
      <c r="B33" s="13">
        <v>1</v>
      </c>
      <c r="C33" s="85" t="s">
        <v>629</v>
      </c>
      <c r="D33" s="20">
        <f t="shared" ref="D33:D40" si="8">E33+L33+N33+P33+R33+T33</f>
        <v>66238.740000000005</v>
      </c>
      <c r="E33" s="21">
        <f t="shared" ref="E33:E40" si="9">F33+G33+H33+I33+J33</f>
        <v>66238.740000000005</v>
      </c>
      <c r="F33" s="22"/>
      <c r="G33" s="21"/>
      <c r="H33" s="21"/>
      <c r="I33" s="21"/>
      <c r="J33" s="20">
        <v>66238.740000000005</v>
      </c>
      <c r="K33" s="21"/>
      <c r="L33" s="20"/>
      <c r="M33" s="21"/>
      <c r="N33" s="21"/>
      <c r="O33" s="21"/>
      <c r="P33" s="21"/>
      <c r="Q33" s="21"/>
      <c r="R33" s="21"/>
      <c r="S33" s="21"/>
      <c r="T33" s="21"/>
    </row>
    <row r="34" spans="1:20" s="18" customFormat="1" ht="17.100000000000001" customHeight="1" x14ac:dyDescent="0.2">
      <c r="A34" s="13">
        <v>19</v>
      </c>
      <c r="B34" s="13">
        <v>2</v>
      </c>
      <c r="C34" s="85" t="s">
        <v>630</v>
      </c>
      <c r="D34" s="20">
        <f t="shared" si="8"/>
        <v>2299948.7999999998</v>
      </c>
      <c r="E34" s="21">
        <f t="shared" si="9"/>
        <v>0</v>
      </c>
      <c r="F34" s="22"/>
      <c r="G34" s="21"/>
      <c r="H34" s="21"/>
      <c r="I34" s="21"/>
      <c r="J34" s="20"/>
      <c r="K34" s="21">
        <v>843.98</v>
      </c>
      <c r="L34" s="20">
        <v>2299948.7999999998</v>
      </c>
      <c r="M34" s="21"/>
      <c r="N34" s="21"/>
      <c r="O34" s="21"/>
      <c r="P34" s="21"/>
      <c r="Q34" s="21"/>
      <c r="R34" s="21"/>
      <c r="S34" s="21"/>
      <c r="T34" s="21"/>
    </row>
    <row r="35" spans="1:20" s="18" customFormat="1" ht="17.100000000000001" customHeight="1" x14ac:dyDescent="0.2">
      <c r="A35" s="13">
        <v>20</v>
      </c>
      <c r="B35" s="13">
        <v>3</v>
      </c>
      <c r="C35" s="85" t="s">
        <v>631</v>
      </c>
      <c r="D35" s="20">
        <f t="shared" si="8"/>
        <v>1462938.24</v>
      </c>
      <c r="E35" s="21">
        <f t="shared" si="9"/>
        <v>0</v>
      </c>
      <c r="F35" s="22"/>
      <c r="G35" s="21"/>
      <c r="H35" s="21"/>
      <c r="I35" s="21"/>
      <c r="J35" s="20"/>
      <c r="K35" s="21">
        <v>536.86</v>
      </c>
      <c r="L35" s="20">
        <v>1462938.24</v>
      </c>
      <c r="M35" s="21"/>
      <c r="N35" s="21"/>
      <c r="O35" s="21"/>
      <c r="P35" s="21"/>
      <c r="Q35" s="21"/>
      <c r="R35" s="21"/>
      <c r="S35" s="21"/>
      <c r="T35" s="21"/>
    </row>
    <row r="36" spans="1:20" s="18" customFormat="1" ht="17.100000000000001" customHeight="1" x14ac:dyDescent="0.2">
      <c r="A36" s="13">
        <v>21</v>
      </c>
      <c r="B36" s="13">
        <v>4</v>
      </c>
      <c r="C36" s="85" t="s">
        <v>632</v>
      </c>
      <c r="D36" s="20">
        <f t="shared" si="8"/>
        <v>1359284.19</v>
      </c>
      <c r="E36" s="21">
        <f t="shared" si="9"/>
        <v>0</v>
      </c>
      <c r="F36" s="22"/>
      <c r="G36" s="21"/>
      <c r="H36" s="21"/>
      <c r="I36" s="21"/>
      <c r="J36" s="20"/>
      <c r="K36" s="21">
        <v>516.38</v>
      </c>
      <c r="L36" s="20">
        <v>1359284.19</v>
      </c>
      <c r="M36" s="21"/>
      <c r="N36" s="21"/>
      <c r="O36" s="21"/>
      <c r="P36" s="21"/>
      <c r="Q36" s="21"/>
      <c r="R36" s="21"/>
      <c r="S36" s="21"/>
      <c r="T36" s="21"/>
    </row>
    <row r="37" spans="1:20" s="18" customFormat="1" ht="17.100000000000001" customHeight="1" x14ac:dyDescent="0.2">
      <c r="A37" s="13">
        <v>22</v>
      </c>
      <c r="B37" s="13">
        <v>5</v>
      </c>
      <c r="C37" s="85" t="s">
        <v>633</v>
      </c>
      <c r="D37" s="20">
        <f t="shared" si="8"/>
        <v>1468840.77</v>
      </c>
      <c r="E37" s="21">
        <f t="shared" si="9"/>
        <v>0</v>
      </c>
      <c r="F37" s="22"/>
      <c r="G37" s="21"/>
      <c r="H37" s="21"/>
      <c r="I37" s="21"/>
      <c r="J37" s="20"/>
      <c r="K37" s="21">
        <v>539</v>
      </c>
      <c r="L37" s="20">
        <v>1468840.77</v>
      </c>
      <c r="M37" s="21"/>
      <c r="N37" s="21"/>
      <c r="O37" s="21"/>
      <c r="P37" s="21"/>
      <c r="Q37" s="21"/>
      <c r="R37" s="21"/>
      <c r="S37" s="21"/>
      <c r="T37" s="21"/>
    </row>
    <row r="38" spans="1:20" s="18" customFormat="1" ht="17.100000000000001" customHeight="1" x14ac:dyDescent="0.2">
      <c r="A38" s="13">
        <v>23</v>
      </c>
      <c r="B38" s="13">
        <v>6</v>
      </c>
      <c r="C38" s="85" t="s">
        <v>634</v>
      </c>
      <c r="D38" s="20">
        <f t="shared" si="8"/>
        <v>1497563.35</v>
      </c>
      <c r="E38" s="21">
        <f t="shared" si="9"/>
        <v>0</v>
      </c>
      <c r="F38" s="22"/>
      <c r="G38" s="21"/>
      <c r="H38" s="21"/>
      <c r="I38" s="21"/>
      <c r="J38" s="20"/>
      <c r="K38" s="21">
        <v>549.54</v>
      </c>
      <c r="L38" s="20">
        <v>1497563.35</v>
      </c>
      <c r="M38" s="21"/>
      <c r="N38" s="21"/>
      <c r="O38" s="21"/>
      <c r="P38" s="21"/>
      <c r="Q38" s="21"/>
      <c r="R38" s="21"/>
      <c r="S38" s="21"/>
      <c r="T38" s="21"/>
    </row>
    <row r="39" spans="1:20" s="18" customFormat="1" ht="17.100000000000001" customHeight="1" x14ac:dyDescent="0.2">
      <c r="A39" s="13">
        <v>24</v>
      </c>
      <c r="B39" s="13">
        <v>7</v>
      </c>
      <c r="C39" s="85" t="s">
        <v>635</v>
      </c>
      <c r="D39" s="20">
        <f t="shared" si="8"/>
        <v>924427.42</v>
      </c>
      <c r="E39" s="21">
        <f t="shared" si="9"/>
        <v>0</v>
      </c>
      <c r="F39" s="22"/>
      <c r="G39" s="21"/>
      <c r="H39" s="21"/>
      <c r="I39" s="21"/>
      <c r="J39" s="20"/>
      <c r="K39" s="21">
        <v>371.3</v>
      </c>
      <c r="L39" s="20">
        <v>924427.42</v>
      </c>
      <c r="M39" s="21"/>
      <c r="N39" s="21"/>
      <c r="O39" s="21"/>
      <c r="P39" s="21"/>
      <c r="Q39" s="21"/>
      <c r="R39" s="21"/>
      <c r="S39" s="21"/>
      <c r="T39" s="21"/>
    </row>
    <row r="40" spans="1:20" s="18" customFormat="1" ht="17.100000000000001" customHeight="1" x14ac:dyDescent="0.2">
      <c r="A40" s="13">
        <v>25</v>
      </c>
      <c r="B40" s="13">
        <v>8</v>
      </c>
      <c r="C40" s="85" t="s">
        <v>636</v>
      </c>
      <c r="D40" s="20">
        <f t="shared" si="8"/>
        <v>1705407.68</v>
      </c>
      <c r="E40" s="21">
        <f t="shared" si="9"/>
        <v>0</v>
      </c>
      <c r="F40" s="22"/>
      <c r="G40" s="21"/>
      <c r="H40" s="21"/>
      <c r="I40" s="21"/>
      <c r="J40" s="20"/>
      <c r="K40" s="21">
        <v>625.84</v>
      </c>
      <c r="L40" s="20">
        <v>1705407.68</v>
      </c>
      <c r="M40" s="21"/>
      <c r="N40" s="21"/>
      <c r="O40" s="21"/>
      <c r="P40" s="21"/>
      <c r="Q40" s="21"/>
      <c r="R40" s="21"/>
      <c r="S40" s="21"/>
      <c r="T40" s="21"/>
    </row>
    <row r="41" spans="1:20" s="9" customFormat="1" ht="28.5" customHeight="1" x14ac:dyDescent="0.25">
      <c r="A41" s="13"/>
      <c r="B41" s="16"/>
      <c r="C41" s="150" t="s">
        <v>93</v>
      </c>
      <c r="D41" s="153">
        <f t="shared" ref="D41:T41" si="10">SUM(D42:D80)</f>
        <v>36062811.730000004</v>
      </c>
      <c r="E41" s="153">
        <f t="shared" si="10"/>
        <v>9944826.1500000041</v>
      </c>
      <c r="F41" s="153">
        <f t="shared" si="10"/>
        <v>9423567.8699999992</v>
      </c>
      <c r="G41" s="153">
        <f t="shared" si="10"/>
        <v>521258.28</v>
      </c>
      <c r="H41" s="153">
        <f t="shared" si="10"/>
        <v>0</v>
      </c>
      <c r="I41" s="153">
        <f t="shared" si="10"/>
        <v>0</v>
      </c>
      <c r="J41" s="153">
        <f t="shared" si="10"/>
        <v>0</v>
      </c>
      <c r="K41" s="153">
        <f t="shared" si="10"/>
        <v>9234.159999999998</v>
      </c>
      <c r="L41" s="153">
        <f t="shared" si="10"/>
        <v>21828756.68</v>
      </c>
      <c r="M41" s="153">
        <f t="shared" si="10"/>
        <v>0</v>
      </c>
      <c r="N41" s="153">
        <f t="shared" si="10"/>
        <v>0</v>
      </c>
      <c r="O41" s="153">
        <f t="shared" si="10"/>
        <v>0</v>
      </c>
      <c r="P41" s="153">
        <f t="shared" si="10"/>
        <v>0</v>
      </c>
      <c r="Q41" s="153">
        <f t="shared" si="10"/>
        <v>2077.4</v>
      </c>
      <c r="R41" s="153">
        <f t="shared" si="10"/>
        <v>2043322.84</v>
      </c>
      <c r="S41" s="153">
        <f t="shared" si="10"/>
        <v>1648.3</v>
      </c>
      <c r="T41" s="153">
        <f t="shared" si="10"/>
        <v>2245906.06</v>
      </c>
    </row>
    <row r="42" spans="1:20" s="6" customFormat="1" ht="17.100000000000001" customHeight="1" x14ac:dyDescent="0.2">
      <c r="A42" s="13">
        <v>26</v>
      </c>
      <c r="B42" s="13">
        <v>1</v>
      </c>
      <c r="C42" s="192" t="s">
        <v>637</v>
      </c>
      <c r="D42" s="20">
        <f t="shared" ref="D42:D80" si="11">E42+L42+N42+P42+R42+T42</f>
        <v>101709.21</v>
      </c>
      <c r="E42" s="21">
        <f t="shared" ref="E42:E69" si="12">F42+G42+H42+I42+J42</f>
        <v>101709.21</v>
      </c>
      <c r="F42" s="21">
        <v>101709.21</v>
      </c>
      <c r="G42" s="21"/>
      <c r="H42" s="21"/>
      <c r="I42" s="21"/>
      <c r="J42" s="20"/>
      <c r="K42" s="79"/>
      <c r="L42" s="22"/>
      <c r="M42" s="79"/>
      <c r="N42" s="21"/>
      <c r="O42" s="21"/>
      <c r="P42" s="21"/>
      <c r="Q42" s="21"/>
      <c r="R42" s="21"/>
      <c r="S42" s="21"/>
      <c r="T42" s="21"/>
    </row>
    <row r="43" spans="1:20" s="6" customFormat="1" ht="17.100000000000001" customHeight="1" x14ac:dyDescent="0.2">
      <c r="A43" s="13">
        <v>27</v>
      </c>
      <c r="B43" s="13">
        <v>2</v>
      </c>
      <c r="C43" s="192" t="s">
        <v>96</v>
      </c>
      <c r="D43" s="20">
        <f t="shared" si="11"/>
        <v>172857.06</v>
      </c>
      <c r="E43" s="21">
        <f t="shared" si="12"/>
        <v>172857.06</v>
      </c>
      <c r="F43" s="21">
        <v>172857.06</v>
      </c>
      <c r="G43" s="21"/>
      <c r="H43" s="21"/>
      <c r="I43" s="21"/>
      <c r="J43" s="20"/>
      <c r="K43" s="79"/>
      <c r="L43" s="22"/>
      <c r="M43" s="79"/>
      <c r="N43" s="21"/>
      <c r="O43" s="21"/>
      <c r="P43" s="21"/>
      <c r="Q43" s="21"/>
      <c r="R43" s="21"/>
      <c r="S43" s="21"/>
      <c r="T43" s="21"/>
    </row>
    <row r="44" spans="1:20" s="6" customFormat="1" ht="17.100000000000001" customHeight="1" x14ac:dyDescent="0.2">
      <c r="A44" s="13">
        <v>28</v>
      </c>
      <c r="B44" s="13">
        <v>3</v>
      </c>
      <c r="C44" s="192" t="s">
        <v>638</v>
      </c>
      <c r="D44" s="20">
        <f t="shared" si="11"/>
        <v>344390.80000000005</v>
      </c>
      <c r="E44" s="21">
        <f t="shared" si="12"/>
        <v>149641.69</v>
      </c>
      <c r="F44" s="21">
        <v>149641.69</v>
      </c>
      <c r="G44" s="21"/>
      <c r="H44" s="21"/>
      <c r="I44" s="21"/>
      <c r="J44" s="20"/>
      <c r="K44" s="79"/>
      <c r="L44" s="22"/>
      <c r="M44" s="79"/>
      <c r="N44" s="21"/>
      <c r="O44" s="21"/>
      <c r="P44" s="21"/>
      <c r="Q44" s="21">
        <v>76.400000000000006</v>
      </c>
      <c r="R44" s="21">
        <v>75879.27</v>
      </c>
      <c r="S44" s="21">
        <v>96.9</v>
      </c>
      <c r="T44" s="21">
        <v>118869.84</v>
      </c>
    </row>
    <row r="45" spans="1:20" s="6" customFormat="1" ht="17.100000000000001" customHeight="1" x14ac:dyDescent="0.2">
      <c r="A45" s="13">
        <v>29</v>
      </c>
      <c r="B45" s="13">
        <v>4</v>
      </c>
      <c r="C45" s="192" t="s">
        <v>639</v>
      </c>
      <c r="D45" s="20">
        <f t="shared" si="11"/>
        <v>119277.72</v>
      </c>
      <c r="E45" s="21">
        <f t="shared" si="12"/>
        <v>0</v>
      </c>
      <c r="F45" s="21"/>
      <c r="G45" s="21"/>
      <c r="H45" s="21"/>
      <c r="I45" s="21"/>
      <c r="J45" s="20"/>
      <c r="K45" s="79"/>
      <c r="L45" s="20"/>
      <c r="M45" s="79"/>
      <c r="N45" s="22"/>
      <c r="O45" s="21"/>
      <c r="P45" s="21"/>
      <c r="Q45" s="21">
        <v>105.4</v>
      </c>
      <c r="R45" s="21">
        <v>119277.72</v>
      </c>
      <c r="S45" s="21"/>
      <c r="T45" s="21"/>
    </row>
    <row r="46" spans="1:20" s="6" customFormat="1" ht="17.100000000000001" customHeight="1" x14ac:dyDescent="0.2">
      <c r="A46" s="13">
        <v>30</v>
      </c>
      <c r="B46" s="13">
        <v>5</v>
      </c>
      <c r="C46" s="192" t="s">
        <v>38</v>
      </c>
      <c r="D46" s="20">
        <f t="shared" si="11"/>
        <v>2650725.8199999998</v>
      </c>
      <c r="E46" s="21">
        <f t="shared" si="12"/>
        <v>0</v>
      </c>
      <c r="F46" s="21"/>
      <c r="G46" s="21"/>
      <c r="H46" s="21"/>
      <c r="I46" s="21"/>
      <c r="J46" s="20"/>
      <c r="K46" s="79">
        <v>972.7</v>
      </c>
      <c r="L46" s="22">
        <v>2650725.8199999998</v>
      </c>
      <c r="M46" s="79"/>
      <c r="N46" s="21"/>
      <c r="O46" s="21"/>
      <c r="P46" s="21"/>
      <c r="Q46" s="21"/>
      <c r="R46" s="21"/>
      <c r="S46" s="21"/>
      <c r="T46" s="21"/>
    </row>
    <row r="47" spans="1:20" s="6" customFormat="1" ht="17.100000000000001" customHeight="1" x14ac:dyDescent="0.2">
      <c r="A47" s="13">
        <v>31</v>
      </c>
      <c r="B47" s="13">
        <v>6</v>
      </c>
      <c r="C47" s="192" t="s">
        <v>640</v>
      </c>
      <c r="D47" s="20">
        <f t="shared" si="11"/>
        <v>205814.94</v>
      </c>
      <c r="E47" s="21">
        <f t="shared" si="12"/>
        <v>205814.94</v>
      </c>
      <c r="F47" s="21">
        <v>205814.94</v>
      </c>
      <c r="G47" s="21"/>
      <c r="H47" s="21"/>
      <c r="I47" s="21"/>
      <c r="J47" s="20"/>
      <c r="K47" s="79"/>
      <c r="L47" s="20"/>
      <c r="M47" s="79"/>
      <c r="N47" s="22"/>
      <c r="O47" s="21"/>
      <c r="P47" s="21"/>
      <c r="Q47" s="21"/>
      <c r="R47" s="21"/>
      <c r="S47" s="21"/>
      <c r="T47" s="21"/>
    </row>
    <row r="48" spans="1:20" s="6" customFormat="1" ht="17.100000000000001" customHeight="1" x14ac:dyDescent="0.2">
      <c r="A48" s="13">
        <v>32</v>
      </c>
      <c r="B48" s="13">
        <v>7</v>
      </c>
      <c r="C48" s="192" t="s">
        <v>39</v>
      </c>
      <c r="D48" s="20">
        <f t="shared" si="11"/>
        <v>1189617.8600000001</v>
      </c>
      <c r="E48" s="21">
        <f t="shared" si="12"/>
        <v>0</v>
      </c>
      <c r="F48" s="21"/>
      <c r="G48" s="21"/>
      <c r="H48" s="21"/>
      <c r="I48" s="21"/>
      <c r="J48" s="20"/>
      <c r="K48" s="79">
        <v>1337.3</v>
      </c>
      <c r="L48" s="20">
        <v>1189617.8600000001</v>
      </c>
      <c r="M48" s="79"/>
      <c r="N48" s="22"/>
      <c r="O48" s="21"/>
      <c r="P48" s="21"/>
      <c r="Q48" s="21"/>
      <c r="R48" s="21"/>
      <c r="S48" s="21"/>
      <c r="T48" s="21"/>
    </row>
    <row r="49" spans="1:20" s="6" customFormat="1" ht="17.100000000000001" customHeight="1" x14ac:dyDescent="0.2">
      <c r="A49" s="13">
        <v>33</v>
      </c>
      <c r="B49" s="13">
        <v>8</v>
      </c>
      <c r="C49" s="192" t="s">
        <v>641</v>
      </c>
      <c r="D49" s="20">
        <f t="shared" si="11"/>
        <v>47609.49</v>
      </c>
      <c r="E49" s="21">
        <f t="shared" si="12"/>
        <v>0</v>
      </c>
      <c r="F49" s="21"/>
      <c r="G49" s="21"/>
      <c r="H49" s="21"/>
      <c r="I49" s="21"/>
      <c r="J49" s="20"/>
      <c r="K49" s="79"/>
      <c r="L49" s="20"/>
      <c r="M49" s="79"/>
      <c r="N49" s="22"/>
      <c r="O49" s="21"/>
      <c r="P49" s="21"/>
      <c r="Q49" s="21">
        <v>51.5</v>
      </c>
      <c r="R49" s="21">
        <v>47609.49</v>
      </c>
      <c r="S49" s="21"/>
      <c r="T49" s="21"/>
    </row>
    <row r="50" spans="1:20" s="6" customFormat="1" ht="17.100000000000001" customHeight="1" x14ac:dyDescent="0.2">
      <c r="A50" s="13">
        <v>34</v>
      </c>
      <c r="B50" s="13">
        <v>9</v>
      </c>
      <c r="C50" s="192" t="s">
        <v>642</v>
      </c>
      <c r="D50" s="20">
        <f t="shared" si="11"/>
        <v>174189.47999999998</v>
      </c>
      <c r="E50" s="21">
        <f t="shared" si="12"/>
        <v>0</v>
      </c>
      <c r="F50" s="21"/>
      <c r="G50" s="21"/>
      <c r="H50" s="21"/>
      <c r="I50" s="21"/>
      <c r="J50" s="20"/>
      <c r="K50" s="79"/>
      <c r="L50" s="20"/>
      <c r="M50" s="79"/>
      <c r="N50" s="22"/>
      <c r="O50" s="21"/>
      <c r="P50" s="21"/>
      <c r="Q50" s="21">
        <v>71.400000000000006</v>
      </c>
      <c r="R50" s="21">
        <v>76226.58</v>
      </c>
      <c r="S50" s="21">
        <v>92</v>
      </c>
      <c r="T50" s="21">
        <v>97962.9</v>
      </c>
    </row>
    <row r="51" spans="1:20" s="6" customFormat="1" ht="17.100000000000001" customHeight="1" x14ac:dyDescent="0.2">
      <c r="A51" s="13">
        <v>35</v>
      </c>
      <c r="B51" s="13">
        <v>10</v>
      </c>
      <c r="C51" s="192" t="s">
        <v>643</v>
      </c>
      <c r="D51" s="20">
        <f t="shared" si="11"/>
        <v>47869.05</v>
      </c>
      <c r="E51" s="21">
        <f t="shared" si="12"/>
        <v>0</v>
      </c>
      <c r="F51" s="21"/>
      <c r="G51" s="21"/>
      <c r="H51" s="21"/>
      <c r="I51" s="21"/>
      <c r="J51" s="20"/>
      <c r="K51" s="79"/>
      <c r="L51" s="22"/>
      <c r="M51" s="79"/>
      <c r="N51" s="21"/>
      <c r="O51" s="21"/>
      <c r="P51" s="21"/>
      <c r="Q51" s="21">
        <v>48.2</v>
      </c>
      <c r="R51" s="21">
        <v>47869.05</v>
      </c>
      <c r="S51" s="21"/>
      <c r="T51" s="21"/>
    </row>
    <row r="52" spans="1:20" s="6" customFormat="1" ht="17.100000000000001" customHeight="1" x14ac:dyDescent="0.2">
      <c r="A52" s="13">
        <v>36</v>
      </c>
      <c r="B52" s="13">
        <v>11</v>
      </c>
      <c r="C52" s="192" t="s">
        <v>98</v>
      </c>
      <c r="D52" s="20">
        <f t="shared" si="11"/>
        <v>512932.92</v>
      </c>
      <c r="E52" s="21">
        <f t="shared" si="12"/>
        <v>0</v>
      </c>
      <c r="F52" s="21"/>
      <c r="G52" s="21"/>
      <c r="H52" s="21"/>
      <c r="I52" s="21"/>
      <c r="J52" s="20"/>
      <c r="K52" s="79"/>
      <c r="L52" s="20"/>
      <c r="M52" s="79"/>
      <c r="N52" s="22"/>
      <c r="O52" s="21"/>
      <c r="P52" s="21"/>
      <c r="Q52" s="21">
        <v>165</v>
      </c>
      <c r="R52" s="21">
        <v>205078.68</v>
      </c>
      <c r="S52" s="21">
        <v>165</v>
      </c>
      <c r="T52" s="21">
        <v>307854.24</v>
      </c>
    </row>
    <row r="53" spans="1:20" s="6" customFormat="1" ht="17.100000000000001" customHeight="1" x14ac:dyDescent="0.2">
      <c r="A53" s="13">
        <v>37</v>
      </c>
      <c r="B53" s="13">
        <v>12</v>
      </c>
      <c r="C53" s="192" t="s">
        <v>644</v>
      </c>
      <c r="D53" s="20">
        <f t="shared" si="11"/>
        <v>363480.42</v>
      </c>
      <c r="E53" s="21">
        <f t="shared" si="12"/>
        <v>0</v>
      </c>
      <c r="F53" s="21"/>
      <c r="G53" s="21"/>
      <c r="H53" s="21"/>
      <c r="I53" s="21"/>
      <c r="J53" s="20"/>
      <c r="K53" s="79"/>
      <c r="L53" s="20"/>
      <c r="M53" s="79"/>
      <c r="N53" s="22"/>
      <c r="O53" s="21"/>
      <c r="P53" s="21"/>
      <c r="Q53" s="21">
        <v>140.80000000000001</v>
      </c>
      <c r="R53" s="21">
        <v>55626.18</v>
      </c>
      <c r="S53" s="21">
        <v>165</v>
      </c>
      <c r="T53" s="21">
        <v>307854.24</v>
      </c>
    </row>
    <row r="54" spans="1:20" s="6" customFormat="1" ht="17.100000000000001" customHeight="1" x14ac:dyDescent="0.2">
      <c r="A54" s="13">
        <v>38</v>
      </c>
      <c r="B54" s="13">
        <v>13</v>
      </c>
      <c r="C54" s="192" t="s">
        <v>645</v>
      </c>
      <c r="D54" s="20">
        <f t="shared" si="11"/>
        <v>672757.65</v>
      </c>
      <c r="E54" s="21">
        <f t="shared" si="12"/>
        <v>672757.65</v>
      </c>
      <c r="F54" s="21">
        <v>672757.65</v>
      </c>
      <c r="G54" s="21"/>
      <c r="H54" s="21"/>
      <c r="I54" s="21"/>
      <c r="J54" s="20"/>
      <c r="K54" s="79"/>
      <c r="L54" s="22"/>
      <c r="M54" s="79"/>
      <c r="N54" s="21"/>
      <c r="O54" s="21"/>
      <c r="P54" s="21"/>
      <c r="Q54" s="21"/>
      <c r="R54" s="21"/>
      <c r="S54" s="21"/>
      <c r="T54" s="21"/>
    </row>
    <row r="55" spans="1:20" s="154" customFormat="1" ht="17.100000000000001" customHeight="1" x14ac:dyDescent="0.2">
      <c r="A55" s="13">
        <v>39</v>
      </c>
      <c r="B55" s="13">
        <v>14</v>
      </c>
      <c r="C55" s="192" t="s">
        <v>646</v>
      </c>
      <c r="D55" s="20">
        <f t="shared" si="11"/>
        <v>794778.51</v>
      </c>
      <c r="E55" s="21">
        <f t="shared" si="12"/>
        <v>794778.51</v>
      </c>
      <c r="F55" s="21">
        <v>794778.51</v>
      </c>
      <c r="G55" s="21"/>
      <c r="H55" s="21"/>
      <c r="I55" s="21"/>
      <c r="J55" s="20"/>
      <c r="K55" s="79"/>
      <c r="L55" s="22"/>
      <c r="M55" s="79"/>
      <c r="N55" s="21"/>
      <c r="O55" s="21"/>
      <c r="P55" s="21"/>
      <c r="Q55" s="21"/>
      <c r="R55" s="21"/>
      <c r="S55" s="21"/>
      <c r="T55" s="21"/>
    </row>
    <row r="56" spans="1:20" s="6" customFormat="1" ht="17.100000000000001" customHeight="1" x14ac:dyDescent="0.2">
      <c r="A56" s="13">
        <v>40</v>
      </c>
      <c r="B56" s="13">
        <v>15</v>
      </c>
      <c r="C56" s="192" t="s">
        <v>647</v>
      </c>
      <c r="D56" s="20">
        <f t="shared" si="11"/>
        <v>347131.19</v>
      </c>
      <c r="E56" s="21">
        <f t="shared" si="12"/>
        <v>243623.59</v>
      </c>
      <c r="F56" s="21">
        <v>243623.59</v>
      </c>
      <c r="G56" s="21"/>
      <c r="H56" s="21"/>
      <c r="I56" s="21"/>
      <c r="J56" s="20"/>
      <c r="K56" s="79"/>
      <c r="L56" s="20"/>
      <c r="M56" s="79"/>
      <c r="N56" s="22"/>
      <c r="O56" s="21"/>
      <c r="P56" s="21"/>
      <c r="Q56" s="21">
        <v>102.4</v>
      </c>
      <c r="R56" s="21">
        <v>103507.6</v>
      </c>
      <c r="S56" s="21"/>
      <c r="T56" s="21"/>
    </row>
    <row r="57" spans="1:20" s="6" customFormat="1" ht="17.100000000000001" customHeight="1" x14ac:dyDescent="0.2">
      <c r="A57" s="13">
        <v>41</v>
      </c>
      <c r="B57" s="13">
        <v>16</v>
      </c>
      <c r="C57" s="192" t="s">
        <v>48</v>
      </c>
      <c r="D57" s="20">
        <f t="shared" si="11"/>
        <v>212432.95</v>
      </c>
      <c r="E57" s="21">
        <f t="shared" si="12"/>
        <v>0</v>
      </c>
      <c r="F57" s="21"/>
      <c r="G57" s="21"/>
      <c r="H57" s="21"/>
      <c r="I57" s="21"/>
      <c r="J57" s="20"/>
      <c r="K57" s="79"/>
      <c r="L57" s="22"/>
      <c r="M57" s="79"/>
      <c r="N57" s="21"/>
      <c r="O57" s="21"/>
      <c r="P57" s="21"/>
      <c r="Q57" s="21">
        <v>92</v>
      </c>
      <c r="R57" s="21">
        <v>82855.259999999995</v>
      </c>
      <c r="S57" s="21">
        <v>100.1</v>
      </c>
      <c r="T57" s="21">
        <v>129577.69</v>
      </c>
    </row>
    <row r="58" spans="1:20" s="6" customFormat="1" ht="17.100000000000001" customHeight="1" x14ac:dyDescent="0.2">
      <c r="A58" s="13">
        <v>42</v>
      </c>
      <c r="B58" s="13">
        <v>17</v>
      </c>
      <c r="C58" s="192" t="s">
        <v>648</v>
      </c>
      <c r="D58" s="20">
        <f t="shared" si="11"/>
        <v>486244.01</v>
      </c>
      <c r="E58" s="21">
        <f t="shared" si="12"/>
        <v>366824.48</v>
      </c>
      <c r="F58" s="21">
        <v>366824.48</v>
      </c>
      <c r="G58" s="21"/>
      <c r="H58" s="21"/>
      <c r="I58" s="21"/>
      <c r="J58" s="20"/>
      <c r="K58" s="79"/>
      <c r="L58" s="20"/>
      <c r="M58" s="79"/>
      <c r="N58" s="22"/>
      <c r="O58" s="21"/>
      <c r="P58" s="21"/>
      <c r="Q58" s="21">
        <v>113.4</v>
      </c>
      <c r="R58" s="21">
        <v>119419.53</v>
      </c>
      <c r="S58" s="21"/>
      <c r="T58" s="21"/>
    </row>
    <row r="59" spans="1:20" s="6" customFormat="1" ht="16.5" customHeight="1" x14ac:dyDescent="0.2">
      <c r="A59" s="13">
        <v>43</v>
      </c>
      <c r="B59" s="13">
        <v>18</v>
      </c>
      <c r="C59" s="192" t="s">
        <v>19</v>
      </c>
      <c r="D59" s="20">
        <f t="shared" si="11"/>
        <v>1012283.62</v>
      </c>
      <c r="E59" s="21">
        <f t="shared" si="12"/>
        <v>669792.97</v>
      </c>
      <c r="F59" s="21">
        <v>669792.97</v>
      </c>
      <c r="G59" s="21"/>
      <c r="H59" s="21"/>
      <c r="I59" s="21"/>
      <c r="J59" s="20"/>
      <c r="K59" s="79"/>
      <c r="L59" s="22"/>
      <c r="M59" s="79"/>
      <c r="N59" s="21"/>
      <c r="O59" s="21"/>
      <c r="P59" s="21"/>
      <c r="Q59" s="21">
        <v>134.9</v>
      </c>
      <c r="R59" s="21">
        <v>152799.26999999999</v>
      </c>
      <c r="S59" s="21">
        <v>157.80000000000001</v>
      </c>
      <c r="T59" s="21">
        <v>189691.38</v>
      </c>
    </row>
    <row r="60" spans="1:20" s="6" customFormat="1" ht="17.100000000000001" customHeight="1" x14ac:dyDescent="0.2">
      <c r="A60" s="13">
        <v>44</v>
      </c>
      <c r="B60" s="13">
        <v>19</v>
      </c>
      <c r="C60" s="192" t="s">
        <v>649</v>
      </c>
      <c r="D60" s="20">
        <f>E60+L60+N60+P60+R60+T60</f>
        <v>1529333.83</v>
      </c>
      <c r="E60" s="21">
        <f t="shared" si="12"/>
        <v>1207085.17</v>
      </c>
      <c r="F60" s="21">
        <v>685826.89</v>
      </c>
      <c r="G60" s="21">
        <v>521258.28</v>
      </c>
      <c r="H60" s="21"/>
      <c r="I60" s="21"/>
      <c r="J60" s="20"/>
      <c r="K60" s="79"/>
      <c r="L60" s="22"/>
      <c r="M60" s="79"/>
      <c r="N60" s="21"/>
      <c r="O60" s="21"/>
      <c r="P60" s="21"/>
      <c r="Q60" s="21">
        <v>135.6</v>
      </c>
      <c r="R60" s="21">
        <v>145288.07999999999</v>
      </c>
      <c r="S60" s="21">
        <v>150</v>
      </c>
      <c r="T60" s="21">
        <v>176960.58</v>
      </c>
    </row>
    <row r="61" spans="1:20" s="6" customFormat="1" ht="17.100000000000001" customHeight="1" x14ac:dyDescent="0.2">
      <c r="A61" s="13">
        <v>45</v>
      </c>
      <c r="B61" s="13">
        <v>20</v>
      </c>
      <c r="C61" s="192" t="s">
        <v>650</v>
      </c>
      <c r="D61" s="20">
        <f t="shared" si="11"/>
        <v>660714.39999999991</v>
      </c>
      <c r="E61" s="21">
        <f t="shared" si="12"/>
        <v>441340.48</v>
      </c>
      <c r="F61" s="21">
        <v>441340.48</v>
      </c>
      <c r="G61" s="21"/>
      <c r="H61" s="21"/>
      <c r="I61" s="21"/>
      <c r="J61" s="20"/>
      <c r="K61" s="79"/>
      <c r="L61" s="20"/>
      <c r="M61" s="79"/>
      <c r="N61" s="22"/>
      <c r="O61" s="21"/>
      <c r="P61" s="21"/>
      <c r="Q61" s="21">
        <v>96.2</v>
      </c>
      <c r="R61" s="21">
        <v>98882.46</v>
      </c>
      <c r="S61" s="21">
        <v>95</v>
      </c>
      <c r="T61" s="21">
        <v>120491.46</v>
      </c>
    </row>
    <row r="62" spans="1:20" s="6" customFormat="1" ht="17.100000000000001" customHeight="1" x14ac:dyDescent="0.2">
      <c r="A62" s="13">
        <v>46</v>
      </c>
      <c r="B62" s="13">
        <v>21</v>
      </c>
      <c r="C62" s="192" t="s">
        <v>102</v>
      </c>
      <c r="D62" s="20">
        <f t="shared" si="11"/>
        <v>1914543</v>
      </c>
      <c r="E62" s="21">
        <f t="shared" si="12"/>
        <v>0</v>
      </c>
      <c r="F62" s="21"/>
      <c r="G62" s="21"/>
      <c r="H62" s="21"/>
      <c r="I62" s="21"/>
      <c r="J62" s="20"/>
      <c r="K62" s="79">
        <v>952.15</v>
      </c>
      <c r="L62" s="20">
        <v>1914543</v>
      </c>
      <c r="M62" s="79"/>
      <c r="N62" s="22"/>
      <c r="O62" s="21"/>
      <c r="P62" s="21"/>
      <c r="Q62" s="21"/>
      <c r="R62" s="21"/>
      <c r="S62" s="21"/>
      <c r="T62" s="21"/>
    </row>
    <row r="63" spans="1:20" s="6" customFormat="1" ht="17.100000000000001" customHeight="1" x14ac:dyDescent="0.2">
      <c r="A63" s="13">
        <v>47</v>
      </c>
      <c r="B63" s="13">
        <v>22</v>
      </c>
      <c r="C63" s="192" t="s">
        <v>20</v>
      </c>
      <c r="D63" s="20">
        <f t="shared" si="11"/>
        <v>245961.53999999998</v>
      </c>
      <c r="E63" s="21">
        <f t="shared" si="12"/>
        <v>0</v>
      </c>
      <c r="F63" s="21"/>
      <c r="G63" s="21"/>
      <c r="H63" s="21"/>
      <c r="I63" s="21"/>
      <c r="J63" s="20"/>
      <c r="K63" s="79"/>
      <c r="L63" s="20"/>
      <c r="M63" s="79"/>
      <c r="N63" s="22"/>
      <c r="O63" s="21"/>
      <c r="P63" s="21"/>
      <c r="Q63" s="21">
        <v>77</v>
      </c>
      <c r="R63" s="21">
        <v>80573.61</v>
      </c>
      <c r="S63" s="21">
        <v>132.5</v>
      </c>
      <c r="T63" s="21">
        <v>165387.93</v>
      </c>
    </row>
    <row r="64" spans="1:20" s="6" customFormat="1" ht="17.100000000000001" customHeight="1" x14ac:dyDescent="0.2">
      <c r="A64" s="13">
        <v>48</v>
      </c>
      <c r="B64" s="13">
        <v>23</v>
      </c>
      <c r="C64" s="192" t="s">
        <v>49</v>
      </c>
      <c r="D64" s="20">
        <f t="shared" si="11"/>
        <v>3057463.53</v>
      </c>
      <c r="E64" s="21">
        <f t="shared" si="12"/>
        <v>0</v>
      </c>
      <c r="F64" s="21"/>
      <c r="G64" s="21"/>
      <c r="H64" s="21"/>
      <c r="I64" s="21"/>
      <c r="J64" s="20"/>
      <c r="K64" s="79">
        <v>1122</v>
      </c>
      <c r="L64" s="20">
        <v>3057463.53</v>
      </c>
      <c r="M64" s="79"/>
      <c r="N64" s="22"/>
      <c r="O64" s="21"/>
      <c r="P64" s="21"/>
      <c r="Q64" s="21"/>
      <c r="R64" s="21"/>
      <c r="S64" s="21"/>
      <c r="T64" s="21"/>
    </row>
    <row r="65" spans="1:20" s="6" customFormat="1" ht="17.100000000000001" customHeight="1" x14ac:dyDescent="0.2">
      <c r="A65" s="13">
        <v>49</v>
      </c>
      <c r="B65" s="13">
        <v>24</v>
      </c>
      <c r="C65" s="192" t="s">
        <v>651</v>
      </c>
      <c r="D65" s="20">
        <f>E65+L65+N65+P65+R65+T65</f>
        <v>869790.40999999992</v>
      </c>
      <c r="E65" s="21">
        <f t="shared" si="12"/>
        <v>577909.11</v>
      </c>
      <c r="F65" s="21">
        <v>577909.11</v>
      </c>
      <c r="G65" s="21"/>
      <c r="H65" s="21"/>
      <c r="I65" s="21"/>
      <c r="J65" s="20"/>
      <c r="K65" s="79"/>
      <c r="L65" s="22"/>
      <c r="M65" s="79"/>
      <c r="N65" s="21"/>
      <c r="O65" s="21"/>
      <c r="P65" s="21"/>
      <c r="Q65" s="21">
        <v>125.2</v>
      </c>
      <c r="R65" s="21">
        <v>75991.740000000005</v>
      </c>
      <c r="S65" s="21">
        <v>166.7</v>
      </c>
      <c r="T65" s="21">
        <v>215889.56</v>
      </c>
    </row>
    <row r="66" spans="1:20" s="6" customFormat="1" ht="16.5" customHeight="1" x14ac:dyDescent="0.2">
      <c r="A66" s="13">
        <v>50</v>
      </c>
      <c r="B66" s="13">
        <v>25</v>
      </c>
      <c r="C66" s="192" t="s">
        <v>652</v>
      </c>
      <c r="D66" s="20">
        <f t="shared" si="11"/>
        <v>682738.7</v>
      </c>
      <c r="E66" s="21">
        <f t="shared" si="12"/>
        <v>682738.7</v>
      </c>
      <c r="F66" s="21">
        <v>682738.7</v>
      </c>
      <c r="G66" s="21"/>
      <c r="H66" s="21"/>
      <c r="I66" s="21"/>
      <c r="J66" s="20"/>
      <c r="K66" s="79"/>
      <c r="L66" s="22"/>
      <c r="M66" s="79"/>
      <c r="N66" s="21"/>
      <c r="O66" s="21"/>
      <c r="P66" s="21"/>
      <c r="Q66" s="21"/>
      <c r="R66" s="21"/>
      <c r="S66" s="21"/>
      <c r="T66" s="21"/>
    </row>
    <row r="67" spans="1:20" s="6" customFormat="1" ht="17.100000000000001" customHeight="1" x14ac:dyDescent="0.2">
      <c r="A67" s="13">
        <v>51</v>
      </c>
      <c r="B67" s="13">
        <v>26</v>
      </c>
      <c r="C67" s="192" t="s">
        <v>50</v>
      </c>
      <c r="D67" s="20">
        <f t="shared" si="11"/>
        <v>1242655.8600000001</v>
      </c>
      <c r="E67" s="21">
        <f t="shared" si="12"/>
        <v>0</v>
      </c>
      <c r="F67" s="21"/>
      <c r="G67" s="21"/>
      <c r="H67" s="21"/>
      <c r="I67" s="21"/>
      <c r="J67" s="20"/>
      <c r="K67" s="79">
        <v>529.30999999999995</v>
      </c>
      <c r="L67" s="20">
        <v>1242655.8600000001</v>
      </c>
      <c r="M67" s="79"/>
      <c r="N67" s="22"/>
      <c r="O67" s="21"/>
      <c r="P67" s="21"/>
      <c r="Q67" s="21"/>
      <c r="R67" s="21"/>
      <c r="S67" s="21"/>
      <c r="T67" s="21"/>
    </row>
    <row r="68" spans="1:20" s="6" customFormat="1" ht="17.100000000000001" customHeight="1" x14ac:dyDescent="0.2">
      <c r="A68" s="13">
        <v>52</v>
      </c>
      <c r="B68" s="13">
        <v>27</v>
      </c>
      <c r="C68" s="192" t="s">
        <v>21</v>
      </c>
      <c r="D68" s="20">
        <f t="shared" si="11"/>
        <v>36914.160000000003</v>
      </c>
      <c r="E68" s="21">
        <f t="shared" si="12"/>
        <v>0</v>
      </c>
      <c r="F68" s="21"/>
      <c r="G68" s="21"/>
      <c r="H68" s="21"/>
      <c r="I68" s="21"/>
      <c r="J68" s="20"/>
      <c r="K68" s="79"/>
      <c r="L68" s="20"/>
      <c r="M68" s="79"/>
      <c r="N68" s="22"/>
      <c r="O68" s="21"/>
      <c r="P68" s="21"/>
      <c r="Q68" s="21">
        <v>29.7</v>
      </c>
      <c r="R68" s="21">
        <v>36914.160000000003</v>
      </c>
      <c r="S68" s="21"/>
      <c r="T68" s="21"/>
    </row>
    <row r="69" spans="1:20" s="6" customFormat="1" ht="17.100000000000001" customHeight="1" x14ac:dyDescent="0.2">
      <c r="A69" s="13">
        <v>53</v>
      </c>
      <c r="B69" s="13">
        <v>28</v>
      </c>
      <c r="C69" s="192" t="s">
        <v>108</v>
      </c>
      <c r="D69" s="20">
        <f t="shared" si="11"/>
        <v>539495.46</v>
      </c>
      <c r="E69" s="21">
        <f t="shared" si="12"/>
        <v>539495.46</v>
      </c>
      <c r="F69" s="21">
        <v>539495.46</v>
      </c>
      <c r="G69" s="21"/>
      <c r="H69" s="21"/>
      <c r="I69" s="21"/>
      <c r="J69" s="20"/>
      <c r="K69" s="79"/>
      <c r="L69" s="20"/>
      <c r="M69" s="79"/>
      <c r="N69" s="22"/>
      <c r="O69" s="21"/>
      <c r="P69" s="21"/>
      <c r="Q69" s="21"/>
      <c r="R69" s="21"/>
      <c r="S69" s="21"/>
      <c r="T69" s="21"/>
    </row>
    <row r="70" spans="1:20" s="6" customFormat="1" ht="17.100000000000001" customHeight="1" x14ac:dyDescent="0.2">
      <c r="A70" s="13">
        <v>54</v>
      </c>
      <c r="B70" s="13">
        <v>29</v>
      </c>
      <c r="C70" s="192" t="s">
        <v>51</v>
      </c>
      <c r="D70" s="20">
        <f t="shared" si="11"/>
        <v>2031018.28</v>
      </c>
      <c r="E70" s="21">
        <f>F70+G70+H70+I70+J70</f>
        <v>0</v>
      </c>
      <c r="F70" s="21"/>
      <c r="G70" s="21"/>
      <c r="H70" s="21"/>
      <c r="I70" s="21"/>
      <c r="J70" s="20"/>
      <c r="K70" s="79">
        <v>745.3</v>
      </c>
      <c r="L70" s="22">
        <v>2031018.28</v>
      </c>
      <c r="M70" s="79"/>
      <c r="N70" s="21"/>
      <c r="O70" s="21"/>
      <c r="P70" s="21"/>
      <c r="Q70" s="21"/>
      <c r="R70" s="21"/>
      <c r="S70" s="21"/>
      <c r="T70" s="21"/>
    </row>
    <row r="71" spans="1:20" s="6" customFormat="1" ht="17.100000000000001" customHeight="1" x14ac:dyDescent="0.2">
      <c r="A71" s="13">
        <v>55</v>
      </c>
      <c r="B71" s="13">
        <v>30</v>
      </c>
      <c r="C71" s="192" t="s">
        <v>653</v>
      </c>
      <c r="D71" s="20">
        <f t="shared" si="11"/>
        <v>411584.31</v>
      </c>
      <c r="E71" s="21">
        <f>F71+G71+H71+I71+J71</f>
        <v>317068.62</v>
      </c>
      <c r="F71" s="21">
        <v>317068.62</v>
      </c>
      <c r="G71" s="21"/>
      <c r="H71" s="21"/>
      <c r="I71" s="21"/>
      <c r="J71" s="20"/>
      <c r="K71" s="79"/>
      <c r="L71" s="20"/>
      <c r="M71" s="79"/>
      <c r="N71" s="22"/>
      <c r="O71" s="21"/>
      <c r="P71" s="21"/>
      <c r="Q71" s="21">
        <v>97.1</v>
      </c>
      <c r="R71" s="21">
        <v>94515.69</v>
      </c>
      <c r="S71" s="21"/>
      <c r="T71" s="21"/>
    </row>
    <row r="72" spans="1:20" s="6" customFormat="1" ht="17.100000000000001" customHeight="1" x14ac:dyDescent="0.2">
      <c r="A72" s="13">
        <v>56</v>
      </c>
      <c r="B72" s="13">
        <v>31</v>
      </c>
      <c r="C72" s="192" t="s">
        <v>654</v>
      </c>
      <c r="D72" s="20">
        <f t="shared" si="11"/>
        <v>391336.38</v>
      </c>
      <c r="E72" s="21">
        <f>F72+G72+H72+I72+J72</f>
        <v>391336.38</v>
      </c>
      <c r="F72" s="21">
        <v>391336.38</v>
      </c>
      <c r="G72" s="21"/>
      <c r="H72" s="21"/>
      <c r="I72" s="21"/>
      <c r="J72" s="20"/>
      <c r="K72" s="79"/>
      <c r="L72" s="20"/>
      <c r="M72" s="79"/>
      <c r="N72" s="22"/>
      <c r="O72" s="21"/>
      <c r="P72" s="21"/>
      <c r="Q72" s="21"/>
      <c r="R72" s="21"/>
      <c r="S72" s="21"/>
      <c r="T72" s="21"/>
    </row>
    <row r="73" spans="1:20" s="99" customFormat="1" ht="17.100000000000001" customHeight="1" x14ac:dyDescent="0.2">
      <c r="A73" s="13">
        <v>57</v>
      </c>
      <c r="B73" s="13">
        <v>32</v>
      </c>
      <c r="C73" s="192" t="s">
        <v>655</v>
      </c>
      <c r="D73" s="20">
        <f t="shared" si="11"/>
        <v>907631.68</v>
      </c>
      <c r="E73" s="21">
        <f>F73</f>
        <v>907631.68</v>
      </c>
      <c r="F73" s="21">
        <v>907631.68</v>
      </c>
      <c r="G73" s="21"/>
      <c r="H73" s="21"/>
      <c r="I73" s="21"/>
      <c r="J73" s="20"/>
      <c r="K73" s="79"/>
      <c r="L73" s="20"/>
      <c r="M73" s="79"/>
      <c r="N73" s="22"/>
      <c r="O73" s="21"/>
      <c r="P73" s="21"/>
      <c r="Q73" s="21"/>
      <c r="R73" s="21"/>
      <c r="S73" s="21"/>
      <c r="T73" s="21"/>
    </row>
    <row r="74" spans="1:20" s="6" customFormat="1" ht="17.100000000000001" customHeight="1" x14ac:dyDescent="0.2">
      <c r="A74" s="13">
        <v>58</v>
      </c>
      <c r="B74" s="13">
        <v>33</v>
      </c>
      <c r="C74" s="192" t="s">
        <v>462</v>
      </c>
      <c r="D74" s="20">
        <f t="shared" si="11"/>
        <v>2572242.58</v>
      </c>
      <c r="E74" s="21">
        <f>F74+G74+H74+I74+J74</f>
        <v>0</v>
      </c>
      <c r="F74" s="21"/>
      <c r="G74" s="21"/>
      <c r="H74" s="21"/>
      <c r="I74" s="21"/>
      <c r="J74" s="20"/>
      <c r="K74" s="79">
        <v>943.9</v>
      </c>
      <c r="L74" s="20">
        <v>2572242.58</v>
      </c>
      <c r="M74" s="193"/>
      <c r="N74" s="22"/>
      <c r="O74" s="21"/>
      <c r="P74" s="21"/>
      <c r="Q74" s="21"/>
      <c r="R74" s="21"/>
      <c r="S74" s="21"/>
      <c r="T74" s="21"/>
    </row>
    <row r="75" spans="1:20" s="6" customFormat="1" ht="16.5" customHeight="1" x14ac:dyDescent="0.2">
      <c r="A75" s="13">
        <v>59</v>
      </c>
      <c r="B75" s="13">
        <v>34</v>
      </c>
      <c r="C75" s="192" t="s">
        <v>116</v>
      </c>
      <c r="D75" s="20">
        <f t="shared" si="11"/>
        <v>615919.74</v>
      </c>
      <c r="E75" s="21">
        <f t="shared" ref="E75:E77" si="13">F75+G75+H75+I75+J75</f>
        <v>444453.38</v>
      </c>
      <c r="F75" s="21">
        <v>444453.38</v>
      </c>
      <c r="G75" s="21"/>
      <c r="H75" s="21"/>
      <c r="I75" s="21"/>
      <c r="J75" s="20"/>
      <c r="K75" s="79"/>
      <c r="L75" s="22"/>
      <c r="M75" s="79"/>
      <c r="N75" s="21"/>
      <c r="O75" s="21"/>
      <c r="P75" s="21"/>
      <c r="Q75" s="21">
        <v>94.1</v>
      </c>
      <c r="R75" s="21">
        <v>87669.48</v>
      </c>
      <c r="S75" s="21">
        <v>66.099999999999994</v>
      </c>
      <c r="T75" s="21">
        <v>83796.88</v>
      </c>
    </row>
    <row r="76" spans="1:20" s="6" customFormat="1" ht="17.100000000000001" customHeight="1" x14ac:dyDescent="0.2">
      <c r="A76" s="13">
        <v>60</v>
      </c>
      <c r="B76" s="13">
        <v>35</v>
      </c>
      <c r="C76" s="192" t="s">
        <v>118</v>
      </c>
      <c r="D76" s="20">
        <f t="shared" si="11"/>
        <v>396451.8</v>
      </c>
      <c r="E76" s="21">
        <f t="shared" si="13"/>
        <v>233146.56</v>
      </c>
      <c r="F76" s="21">
        <v>233146.56</v>
      </c>
      <c r="G76" s="21"/>
      <c r="H76" s="21"/>
      <c r="I76" s="21"/>
      <c r="J76" s="20"/>
      <c r="K76" s="79"/>
      <c r="L76" s="22"/>
      <c r="M76" s="79"/>
      <c r="N76" s="21"/>
      <c r="O76" s="21"/>
      <c r="P76" s="21"/>
      <c r="Q76" s="21">
        <v>73.3</v>
      </c>
      <c r="R76" s="21">
        <v>74088.3</v>
      </c>
      <c r="S76" s="21">
        <v>71.5</v>
      </c>
      <c r="T76" s="21">
        <v>89216.94</v>
      </c>
    </row>
    <row r="77" spans="1:20" s="6" customFormat="1" ht="17.100000000000001" customHeight="1" x14ac:dyDescent="0.2">
      <c r="A77" s="13">
        <v>61</v>
      </c>
      <c r="B77" s="13">
        <v>36</v>
      </c>
      <c r="C77" s="192" t="s">
        <v>237</v>
      </c>
      <c r="D77" s="20">
        <f t="shared" si="11"/>
        <v>2973501.95</v>
      </c>
      <c r="E77" s="21">
        <f t="shared" si="13"/>
        <v>0</v>
      </c>
      <c r="F77" s="21"/>
      <c r="G77" s="21"/>
      <c r="H77" s="21"/>
      <c r="I77" s="21"/>
      <c r="J77" s="20"/>
      <c r="K77" s="79">
        <v>954.7</v>
      </c>
      <c r="L77" s="20">
        <v>2601627.86</v>
      </c>
      <c r="M77" s="79"/>
      <c r="N77" s="22"/>
      <c r="O77" s="21"/>
      <c r="P77" s="21"/>
      <c r="Q77" s="21">
        <v>173.5</v>
      </c>
      <c r="R77" s="21">
        <v>193458.72</v>
      </c>
      <c r="S77" s="21">
        <v>139.5</v>
      </c>
      <c r="T77" s="21">
        <v>178415.37</v>
      </c>
    </row>
    <row r="78" spans="1:20" s="6" customFormat="1" ht="17.100000000000001" customHeight="1" x14ac:dyDescent="0.2">
      <c r="A78" s="13">
        <v>62</v>
      </c>
      <c r="B78" s="13">
        <v>37</v>
      </c>
      <c r="C78" s="192" t="s">
        <v>55</v>
      </c>
      <c r="D78" s="20">
        <f t="shared" si="11"/>
        <v>3727192.98</v>
      </c>
      <c r="E78" s="21">
        <f>F78+G78+H78+I78+J78</f>
        <v>685481.04</v>
      </c>
      <c r="F78" s="21">
        <v>685481.04</v>
      </c>
      <c r="G78" s="21"/>
      <c r="H78" s="21"/>
      <c r="I78" s="21"/>
      <c r="J78" s="20"/>
      <c r="K78" s="79">
        <v>1116.3</v>
      </c>
      <c r="L78" s="22">
        <v>3041711.94</v>
      </c>
      <c r="M78" s="79"/>
      <c r="N78" s="21"/>
      <c r="O78" s="21"/>
      <c r="P78" s="21"/>
      <c r="Q78" s="21"/>
      <c r="R78" s="21"/>
      <c r="S78" s="21"/>
      <c r="T78" s="21"/>
    </row>
    <row r="79" spans="1:20" s="9" customFormat="1" ht="17.100000000000001" customHeight="1" x14ac:dyDescent="0.2">
      <c r="A79" s="13">
        <v>63</v>
      </c>
      <c r="B79" s="13">
        <v>38</v>
      </c>
      <c r="C79" s="192" t="s">
        <v>120</v>
      </c>
      <c r="D79" s="20">
        <f t="shared" si="11"/>
        <v>273068.49</v>
      </c>
      <c r="E79" s="21">
        <f>F79+G79+H79+I79+J79</f>
        <v>139339.47</v>
      </c>
      <c r="F79" s="21">
        <v>139339.47</v>
      </c>
      <c r="G79" s="21"/>
      <c r="H79" s="21"/>
      <c r="I79" s="21"/>
      <c r="J79" s="20"/>
      <c r="K79" s="79"/>
      <c r="L79" s="20"/>
      <c r="M79" s="79"/>
      <c r="N79" s="22"/>
      <c r="O79" s="21"/>
      <c r="P79" s="21"/>
      <c r="Q79" s="21">
        <v>74.3</v>
      </c>
      <c r="R79" s="21">
        <v>69791.97</v>
      </c>
      <c r="S79" s="21">
        <v>50.2</v>
      </c>
      <c r="T79" s="21">
        <v>63937.05</v>
      </c>
    </row>
    <row r="80" spans="1:20" s="6" customFormat="1" ht="17.100000000000001" customHeight="1" x14ac:dyDescent="0.2">
      <c r="A80" s="13">
        <v>64</v>
      </c>
      <c r="B80" s="13">
        <v>39</v>
      </c>
      <c r="C80" s="192" t="s">
        <v>56</v>
      </c>
      <c r="D80" s="20">
        <f t="shared" si="11"/>
        <v>1527149.95</v>
      </c>
      <c r="E80" s="21">
        <f>F80+G80+H80+I80+J80</f>
        <v>0</v>
      </c>
      <c r="F80" s="21"/>
      <c r="G80" s="21"/>
      <c r="H80" s="21"/>
      <c r="I80" s="21"/>
      <c r="J80" s="20"/>
      <c r="K80" s="79">
        <v>560.5</v>
      </c>
      <c r="L80" s="20">
        <v>1527149.95</v>
      </c>
      <c r="M80" s="79"/>
      <c r="N80" s="22"/>
      <c r="O80" s="21"/>
      <c r="P80" s="21"/>
      <c r="Q80" s="21"/>
      <c r="R80" s="21"/>
      <c r="S80" s="21"/>
      <c r="T80" s="21"/>
    </row>
    <row r="81" spans="1:20" s="6" customFormat="1" ht="28.5" customHeight="1" x14ac:dyDescent="0.25">
      <c r="A81" s="13"/>
      <c r="B81" s="16"/>
      <c r="C81" s="150" t="s">
        <v>64</v>
      </c>
      <c r="D81" s="153">
        <f t="shared" ref="D81:T81" si="14">SUM(D82:D85)</f>
        <v>3184459.8600000003</v>
      </c>
      <c r="E81" s="153">
        <f t="shared" si="14"/>
        <v>964809.86</v>
      </c>
      <c r="F81" s="153">
        <f t="shared" si="14"/>
        <v>380309.51</v>
      </c>
      <c r="G81" s="153">
        <f t="shared" si="14"/>
        <v>153981.21</v>
      </c>
      <c r="H81" s="153">
        <f t="shared" si="14"/>
        <v>430519.14</v>
      </c>
      <c r="I81" s="153">
        <f t="shared" si="14"/>
        <v>0</v>
      </c>
      <c r="J81" s="153">
        <f t="shared" si="14"/>
        <v>0</v>
      </c>
      <c r="K81" s="153">
        <f t="shared" si="14"/>
        <v>814.58</v>
      </c>
      <c r="L81" s="153">
        <f t="shared" si="14"/>
        <v>2219650</v>
      </c>
      <c r="M81" s="153">
        <f t="shared" si="14"/>
        <v>0</v>
      </c>
      <c r="N81" s="153">
        <f t="shared" si="14"/>
        <v>0</v>
      </c>
      <c r="O81" s="153">
        <f t="shared" si="14"/>
        <v>0</v>
      </c>
      <c r="P81" s="153">
        <f t="shared" si="14"/>
        <v>0</v>
      </c>
      <c r="Q81" s="153">
        <f t="shared" si="14"/>
        <v>0</v>
      </c>
      <c r="R81" s="153">
        <f t="shared" si="14"/>
        <v>0</v>
      </c>
      <c r="S81" s="153">
        <f t="shared" si="14"/>
        <v>0</v>
      </c>
      <c r="T81" s="153">
        <f t="shared" si="14"/>
        <v>0</v>
      </c>
    </row>
    <row r="82" spans="1:20" s="6" customFormat="1" ht="17.100000000000001" customHeight="1" x14ac:dyDescent="0.2">
      <c r="A82" s="13">
        <v>65</v>
      </c>
      <c r="B82" s="13">
        <v>1</v>
      </c>
      <c r="C82" s="13" t="s">
        <v>656</v>
      </c>
      <c r="D82" s="20">
        <f t="shared" ref="D82:D85" si="15">E82+L82+N82+P82+R82+T82</f>
        <v>2219650</v>
      </c>
      <c r="E82" s="21">
        <f t="shared" ref="E82" si="16">F82+G82+H82+I82+J82</f>
        <v>0</v>
      </c>
      <c r="F82" s="21"/>
      <c r="G82" s="21"/>
      <c r="H82" s="21"/>
      <c r="I82" s="21"/>
      <c r="J82" s="20"/>
      <c r="K82" s="21">
        <v>814.58</v>
      </c>
      <c r="L82" s="22">
        <v>2219650</v>
      </c>
      <c r="M82" s="21"/>
      <c r="N82" s="21"/>
      <c r="O82" s="21"/>
      <c r="P82" s="21"/>
      <c r="Q82" s="21"/>
      <c r="R82" s="21"/>
      <c r="S82" s="21"/>
      <c r="T82" s="21"/>
    </row>
    <row r="83" spans="1:20" s="6" customFormat="1" ht="17.100000000000001" customHeight="1" x14ac:dyDescent="0.2">
      <c r="A83" s="13">
        <v>66</v>
      </c>
      <c r="B83" s="13">
        <v>2</v>
      </c>
      <c r="C83" s="6" t="s">
        <v>657</v>
      </c>
      <c r="D83" s="20">
        <f t="shared" si="15"/>
        <v>125718.45</v>
      </c>
      <c r="E83" s="21">
        <f>F83+G83+H83+I83+J83</f>
        <v>125718.45</v>
      </c>
      <c r="F83" s="21">
        <v>125718.45</v>
      </c>
      <c r="G83" s="21"/>
      <c r="H83" s="21"/>
      <c r="I83" s="21"/>
      <c r="J83" s="20"/>
      <c r="K83" s="21"/>
      <c r="L83" s="22"/>
      <c r="M83" s="21"/>
      <c r="N83" s="21"/>
      <c r="O83" s="21"/>
      <c r="P83" s="21"/>
      <c r="Q83" s="21"/>
      <c r="R83" s="21"/>
      <c r="S83" s="21"/>
      <c r="T83" s="21"/>
    </row>
    <row r="84" spans="1:20" s="9" customFormat="1" ht="17.100000000000001" customHeight="1" x14ac:dyDescent="0.2">
      <c r="A84" s="13">
        <v>67</v>
      </c>
      <c r="B84" s="13">
        <v>3</v>
      </c>
      <c r="C84" s="85" t="s">
        <v>658</v>
      </c>
      <c r="D84" s="20">
        <f t="shared" si="15"/>
        <v>509771.73</v>
      </c>
      <c r="E84" s="21">
        <f>F84+G84+H84+I84+J84</f>
        <v>509771.73</v>
      </c>
      <c r="F84" s="21">
        <v>161110.04</v>
      </c>
      <c r="G84" s="21">
        <v>100454</v>
      </c>
      <c r="H84" s="21">
        <v>248207.69</v>
      </c>
      <c r="I84" s="21"/>
      <c r="J84" s="22"/>
      <c r="K84" s="21"/>
      <c r="L84" s="20"/>
      <c r="M84" s="21"/>
      <c r="N84" s="21"/>
      <c r="O84" s="21"/>
      <c r="P84" s="21"/>
      <c r="Q84" s="21"/>
      <c r="R84" s="21"/>
      <c r="S84" s="21"/>
      <c r="T84" s="21"/>
    </row>
    <row r="85" spans="1:20" s="9" customFormat="1" ht="17.100000000000001" customHeight="1" x14ac:dyDescent="0.2">
      <c r="A85" s="13">
        <v>68</v>
      </c>
      <c r="B85" s="13">
        <v>4</v>
      </c>
      <c r="C85" s="85" t="s">
        <v>659</v>
      </c>
      <c r="D85" s="20">
        <f t="shared" si="15"/>
        <v>329319.68000000005</v>
      </c>
      <c r="E85" s="21">
        <f>F85+G85+H85+I85+J85</f>
        <v>329319.68000000005</v>
      </c>
      <c r="F85" s="21">
        <v>93481.02</v>
      </c>
      <c r="G85" s="21">
        <v>53527.21</v>
      </c>
      <c r="H85" s="21">
        <v>182311.45</v>
      </c>
      <c r="I85" s="21"/>
      <c r="J85" s="22"/>
      <c r="K85" s="21"/>
      <c r="L85" s="20"/>
      <c r="M85" s="21"/>
      <c r="N85" s="21"/>
      <c r="O85" s="21"/>
      <c r="P85" s="21"/>
      <c r="Q85" s="21"/>
      <c r="R85" s="21"/>
      <c r="S85" s="21"/>
      <c r="T85" s="21"/>
    </row>
    <row r="86" spans="1:20" s="9" customFormat="1" ht="28.5" customHeight="1" x14ac:dyDescent="0.25">
      <c r="A86" s="13"/>
      <c r="B86" s="16"/>
      <c r="C86" s="150" t="s">
        <v>65</v>
      </c>
      <c r="D86" s="153">
        <f t="shared" ref="D86:T86" si="17">SUM(D87:D87)</f>
        <v>1171215.79</v>
      </c>
      <c r="E86" s="153">
        <f t="shared" si="17"/>
        <v>0</v>
      </c>
      <c r="F86" s="153">
        <f t="shared" si="17"/>
        <v>0</v>
      </c>
      <c r="G86" s="153">
        <f t="shared" si="17"/>
        <v>0</v>
      </c>
      <c r="H86" s="153">
        <f t="shared" si="17"/>
        <v>0</v>
      </c>
      <c r="I86" s="153">
        <f t="shared" si="17"/>
        <v>0</v>
      </c>
      <c r="J86" s="153">
        <f t="shared" si="17"/>
        <v>0</v>
      </c>
      <c r="K86" s="153">
        <f t="shared" si="17"/>
        <v>523.91999999999996</v>
      </c>
      <c r="L86" s="153">
        <f t="shared" si="17"/>
        <v>1171215.79</v>
      </c>
      <c r="M86" s="153">
        <f t="shared" si="17"/>
        <v>0</v>
      </c>
      <c r="N86" s="153">
        <f t="shared" si="17"/>
        <v>0</v>
      </c>
      <c r="O86" s="153">
        <f t="shared" si="17"/>
        <v>0</v>
      </c>
      <c r="P86" s="153">
        <f t="shared" si="17"/>
        <v>0</v>
      </c>
      <c r="Q86" s="153">
        <f t="shared" si="17"/>
        <v>0</v>
      </c>
      <c r="R86" s="153">
        <f t="shared" si="17"/>
        <v>0</v>
      </c>
      <c r="S86" s="153">
        <f t="shared" si="17"/>
        <v>0</v>
      </c>
      <c r="T86" s="153">
        <f t="shared" si="17"/>
        <v>0</v>
      </c>
    </row>
    <row r="87" spans="1:20" s="9" customFormat="1" ht="17.100000000000001" customHeight="1" x14ac:dyDescent="0.2">
      <c r="A87" s="13">
        <v>69</v>
      </c>
      <c r="B87" s="13">
        <v>1</v>
      </c>
      <c r="C87" s="23" t="s">
        <v>660</v>
      </c>
      <c r="D87" s="20">
        <f>E87+L87+N87+P87+R87+T87</f>
        <v>1171215.79</v>
      </c>
      <c r="E87" s="21">
        <f>F87+G87+H87+I87+J87</f>
        <v>0</v>
      </c>
      <c r="F87" s="21"/>
      <c r="G87" s="21"/>
      <c r="H87" s="21"/>
      <c r="I87" s="21"/>
      <c r="J87" s="20"/>
      <c r="K87" s="21">
        <v>523.91999999999996</v>
      </c>
      <c r="L87" s="22">
        <v>1171215.79</v>
      </c>
      <c r="M87" s="21"/>
      <c r="N87" s="21"/>
      <c r="O87" s="21"/>
      <c r="P87" s="21"/>
      <c r="Q87" s="21"/>
      <c r="R87" s="21"/>
      <c r="S87" s="21"/>
      <c r="T87" s="21"/>
    </row>
    <row r="88" spans="1:20" s="9" customFormat="1" ht="28.5" customHeight="1" x14ac:dyDescent="0.25">
      <c r="A88" s="13"/>
      <c r="B88" s="16"/>
      <c r="C88" s="150" t="s">
        <v>121</v>
      </c>
      <c r="D88" s="153">
        <f t="shared" ref="D88:T88" si="18">SUM(D89:D89)</f>
        <v>1164056.1599999999</v>
      </c>
      <c r="E88" s="153">
        <f t="shared" si="18"/>
        <v>0</v>
      </c>
      <c r="F88" s="153">
        <f t="shared" si="18"/>
        <v>0</v>
      </c>
      <c r="G88" s="153">
        <f t="shared" si="18"/>
        <v>0</v>
      </c>
      <c r="H88" s="153">
        <f t="shared" si="18"/>
        <v>0</v>
      </c>
      <c r="I88" s="153">
        <f t="shared" si="18"/>
        <v>0</v>
      </c>
      <c r="J88" s="153">
        <f t="shared" si="18"/>
        <v>0</v>
      </c>
      <c r="K88" s="153">
        <f t="shared" si="18"/>
        <v>427.2</v>
      </c>
      <c r="L88" s="153">
        <f t="shared" si="18"/>
        <v>1164056.1599999999</v>
      </c>
      <c r="M88" s="153">
        <f t="shared" si="18"/>
        <v>0</v>
      </c>
      <c r="N88" s="153">
        <f t="shared" si="18"/>
        <v>0</v>
      </c>
      <c r="O88" s="153">
        <f t="shared" si="18"/>
        <v>0</v>
      </c>
      <c r="P88" s="153">
        <f t="shared" si="18"/>
        <v>0</v>
      </c>
      <c r="Q88" s="153">
        <f t="shared" si="18"/>
        <v>0</v>
      </c>
      <c r="R88" s="153">
        <f t="shared" si="18"/>
        <v>0</v>
      </c>
      <c r="S88" s="153">
        <f t="shared" si="18"/>
        <v>0</v>
      </c>
      <c r="T88" s="153">
        <f t="shared" si="18"/>
        <v>0</v>
      </c>
    </row>
    <row r="89" spans="1:20" s="9" customFormat="1" ht="17.100000000000001" customHeight="1" x14ac:dyDescent="0.2">
      <c r="A89" s="13">
        <v>70</v>
      </c>
      <c r="B89" s="13">
        <v>1</v>
      </c>
      <c r="C89" s="85" t="s">
        <v>661</v>
      </c>
      <c r="D89" s="20">
        <f>E89+L89+N89+P89+R89+T89</f>
        <v>1164056.1599999999</v>
      </c>
      <c r="E89" s="21">
        <f>F89+G89+H89+I89+J89</f>
        <v>0</v>
      </c>
      <c r="F89" s="21"/>
      <c r="G89" s="21"/>
      <c r="H89" s="21"/>
      <c r="I89" s="21"/>
      <c r="J89" s="20"/>
      <c r="K89" s="21">
        <v>427.2</v>
      </c>
      <c r="L89" s="22">
        <v>1164056.1599999999</v>
      </c>
      <c r="M89" s="21"/>
      <c r="N89" s="21"/>
      <c r="O89" s="21"/>
      <c r="P89" s="21"/>
      <c r="Q89" s="21"/>
      <c r="R89" s="21"/>
      <c r="S89" s="21"/>
      <c r="T89" s="21"/>
    </row>
    <row r="90" spans="1:20" s="9" customFormat="1" ht="28.5" customHeight="1" x14ac:dyDescent="0.25">
      <c r="A90" s="13"/>
      <c r="B90" s="16"/>
      <c r="C90" s="150" t="s">
        <v>66</v>
      </c>
      <c r="D90" s="153">
        <f t="shared" ref="D90:T90" si="19">SUM(D91:D99)</f>
        <v>6621439.4500000002</v>
      </c>
      <c r="E90" s="153">
        <f t="shared" si="19"/>
        <v>4339113.75</v>
      </c>
      <c r="F90" s="153">
        <f t="shared" si="19"/>
        <v>228378.38999999998</v>
      </c>
      <c r="G90" s="153">
        <f t="shared" si="19"/>
        <v>996112.95</v>
      </c>
      <c r="H90" s="153">
        <f t="shared" si="19"/>
        <v>3114622.41</v>
      </c>
      <c r="I90" s="153">
        <f t="shared" si="19"/>
        <v>0</v>
      </c>
      <c r="J90" s="153">
        <f t="shared" si="19"/>
        <v>0</v>
      </c>
      <c r="K90" s="153">
        <f t="shared" si="19"/>
        <v>655.89</v>
      </c>
      <c r="L90" s="153">
        <f t="shared" si="19"/>
        <v>1583576.5</v>
      </c>
      <c r="M90" s="153">
        <f t="shared" si="19"/>
        <v>0</v>
      </c>
      <c r="N90" s="153">
        <f t="shared" si="19"/>
        <v>0</v>
      </c>
      <c r="O90" s="153">
        <f t="shared" si="19"/>
        <v>0</v>
      </c>
      <c r="P90" s="153">
        <f t="shared" si="19"/>
        <v>0</v>
      </c>
      <c r="Q90" s="153">
        <f t="shared" si="19"/>
        <v>191.4</v>
      </c>
      <c r="R90" s="153">
        <f t="shared" si="19"/>
        <v>212339.45</v>
      </c>
      <c r="S90" s="153">
        <f t="shared" si="19"/>
        <v>362.74</v>
      </c>
      <c r="T90" s="153">
        <f t="shared" si="19"/>
        <v>486409.75</v>
      </c>
    </row>
    <row r="91" spans="1:20" s="6" customFormat="1" ht="17.100000000000001" customHeight="1" x14ac:dyDescent="0.2">
      <c r="A91" s="13">
        <v>71</v>
      </c>
      <c r="B91" s="13">
        <v>1</v>
      </c>
      <c r="C91" s="155" t="s">
        <v>123</v>
      </c>
      <c r="D91" s="20">
        <f t="shared" ref="D91:D99" si="20">E91+L91+N91+P91+R91+T91</f>
        <v>129951.38</v>
      </c>
      <c r="E91" s="21">
        <f t="shared" ref="E91:E99" si="21">F91+G91+H91+I91+J91</f>
        <v>0</v>
      </c>
      <c r="F91" s="21"/>
      <c r="G91" s="22"/>
      <c r="H91" s="21"/>
      <c r="I91" s="21"/>
      <c r="J91" s="20"/>
      <c r="K91" s="21"/>
      <c r="L91" s="20"/>
      <c r="M91" s="21"/>
      <c r="N91" s="21"/>
      <c r="O91" s="21"/>
      <c r="P91" s="21"/>
      <c r="Q91" s="21"/>
      <c r="R91" s="21"/>
      <c r="S91" s="21">
        <v>86.5</v>
      </c>
      <c r="T91" s="21">
        <v>129951.38</v>
      </c>
    </row>
    <row r="92" spans="1:20" s="6" customFormat="1" ht="17.100000000000001" customHeight="1" x14ac:dyDescent="0.2">
      <c r="A92" s="13">
        <v>72</v>
      </c>
      <c r="B92" s="13">
        <v>2</v>
      </c>
      <c r="C92" s="155" t="s">
        <v>124</v>
      </c>
      <c r="D92" s="20">
        <f t="shared" si="20"/>
        <v>93947.13</v>
      </c>
      <c r="E92" s="21">
        <f t="shared" si="21"/>
        <v>0</v>
      </c>
      <c r="F92" s="22"/>
      <c r="G92" s="22"/>
      <c r="H92" s="21"/>
      <c r="I92" s="21"/>
      <c r="J92" s="20"/>
      <c r="K92" s="21"/>
      <c r="L92" s="20"/>
      <c r="M92" s="21"/>
      <c r="N92" s="21"/>
      <c r="O92" s="21"/>
      <c r="P92" s="21"/>
      <c r="Q92" s="21"/>
      <c r="R92" s="21"/>
      <c r="S92" s="21">
        <v>57.78</v>
      </c>
      <c r="T92" s="21">
        <v>93947.13</v>
      </c>
    </row>
    <row r="93" spans="1:20" s="9" customFormat="1" ht="17.100000000000001" customHeight="1" x14ac:dyDescent="0.2">
      <c r="A93" s="13">
        <v>73</v>
      </c>
      <c r="B93" s="13">
        <v>3</v>
      </c>
      <c r="C93" s="155" t="s">
        <v>662</v>
      </c>
      <c r="D93" s="20">
        <f t="shared" si="20"/>
        <v>408980.19999999995</v>
      </c>
      <c r="E93" s="21">
        <f t="shared" si="21"/>
        <v>408980.19999999995</v>
      </c>
      <c r="F93" s="21"/>
      <c r="G93" s="21"/>
      <c r="H93" s="21">
        <v>408980.19999999995</v>
      </c>
      <c r="I93" s="21"/>
      <c r="J93" s="20"/>
      <c r="K93" s="21"/>
      <c r="L93" s="22"/>
      <c r="M93" s="21"/>
      <c r="N93" s="21"/>
      <c r="O93" s="21"/>
      <c r="P93" s="21"/>
      <c r="Q93" s="21"/>
      <c r="R93" s="21"/>
      <c r="S93" s="21"/>
      <c r="T93" s="21"/>
    </row>
    <row r="94" spans="1:20" s="9" customFormat="1" ht="17.100000000000001" customHeight="1" x14ac:dyDescent="0.2">
      <c r="A94" s="13">
        <v>74</v>
      </c>
      <c r="B94" s="13">
        <v>4</v>
      </c>
      <c r="C94" s="155" t="s">
        <v>663</v>
      </c>
      <c r="D94" s="20">
        <f t="shared" si="20"/>
        <v>527120.26</v>
      </c>
      <c r="E94" s="21">
        <f t="shared" si="21"/>
        <v>228378.38999999998</v>
      </c>
      <c r="F94" s="22">
        <v>228378.38999999998</v>
      </c>
      <c r="G94" s="21"/>
      <c r="H94" s="21"/>
      <c r="I94" s="21"/>
      <c r="J94" s="20"/>
      <c r="K94" s="21"/>
      <c r="L94" s="20"/>
      <c r="M94" s="21"/>
      <c r="N94" s="21"/>
      <c r="O94" s="21"/>
      <c r="P94" s="21"/>
      <c r="Q94" s="21">
        <v>140</v>
      </c>
      <c r="R94" s="21">
        <v>174006.14</v>
      </c>
      <c r="S94" s="21">
        <v>122.7</v>
      </c>
      <c r="T94" s="21">
        <v>124735.73</v>
      </c>
    </row>
    <row r="95" spans="1:20" s="6" customFormat="1" ht="17.100000000000001" customHeight="1" x14ac:dyDescent="0.2">
      <c r="A95" s="13">
        <v>75</v>
      </c>
      <c r="B95" s="13">
        <v>5</v>
      </c>
      <c r="C95" s="155" t="s">
        <v>664</v>
      </c>
      <c r="D95" s="20">
        <f t="shared" si="20"/>
        <v>455249.52</v>
      </c>
      <c r="E95" s="21">
        <f t="shared" si="21"/>
        <v>455249.52</v>
      </c>
      <c r="F95" s="22"/>
      <c r="G95" s="22">
        <v>112895.94</v>
      </c>
      <c r="H95" s="22">
        <v>342353.58</v>
      </c>
      <c r="I95" s="21"/>
      <c r="J95" s="20"/>
      <c r="K95" s="21"/>
      <c r="L95" s="20"/>
      <c r="M95" s="21"/>
      <c r="N95" s="21"/>
      <c r="O95" s="21"/>
      <c r="P95" s="21"/>
      <c r="Q95" s="21"/>
      <c r="R95" s="21"/>
      <c r="S95" s="21"/>
      <c r="T95" s="21"/>
    </row>
    <row r="96" spans="1:20" s="9" customFormat="1" ht="17.100000000000001" customHeight="1" x14ac:dyDescent="0.2">
      <c r="A96" s="13">
        <v>76</v>
      </c>
      <c r="B96" s="13">
        <v>6</v>
      </c>
      <c r="C96" s="155" t="s">
        <v>665</v>
      </c>
      <c r="D96" s="20">
        <f t="shared" si="20"/>
        <v>128408.92</v>
      </c>
      <c r="E96" s="21">
        <f t="shared" si="21"/>
        <v>128408.92</v>
      </c>
      <c r="F96" s="21"/>
      <c r="G96" s="21">
        <v>128408.92</v>
      </c>
      <c r="H96" s="21"/>
      <c r="I96" s="21"/>
      <c r="J96" s="20"/>
      <c r="K96" s="21"/>
      <c r="L96" s="22"/>
      <c r="M96" s="21"/>
      <c r="N96" s="21"/>
      <c r="O96" s="21"/>
      <c r="P96" s="21"/>
      <c r="Q96" s="21"/>
      <c r="R96" s="21"/>
      <c r="S96" s="21"/>
      <c r="T96" s="21"/>
    </row>
    <row r="97" spans="1:20" s="6" customFormat="1" ht="17.100000000000001" customHeight="1" x14ac:dyDescent="0.2">
      <c r="A97" s="13">
        <v>77</v>
      </c>
      <c r="B97" s="13">
        <v>7</v>
      </c>
      <c r="C97" s="155" t="s">
        <v>666</v>
      </c>
      <c r="D97" s="20">
        <f t="shared" si="20"/>
        <v>1974140.52</v>
      </c>
      <c r="E97" s="21">
        <f t="shared" si="21"/>
        <v>1974140.52</v>
      </c>
      <c r="F97" s="21"/>
      <c r="G97" s="22">
        <v>754808.09</v>
      </c>
      <c r="H97" s="21">
        <v>1219332.43</v>
      </c>
      <c r="I97" s="21"/>
      <c r="J97" s="20"/>
      <c r="K97" s="21"/>
      <c r="L97" s="20"/>
      <c r="M97" s="21"/>
      <c r="N97" s="21"/>
      <c r="O97" s="21"/>
      <c r="P97" s="21"/>
      <c r="Q97" s="21"/>
      <c r="R97" s="21"/>
      <c r="S97" s="21"/>
      <c r="T97" s="21"/>
    </row>
    <row r="98" spans="1:20" s="6" customFormat="1" ht="17.100000000000001" customHeight="1" x14ac:dyDescent="0.2">
      <c r="A98" s="13">
        <v>78</v>
      </c>
      <c r="B98" s="13">
        <v>8</v>
      </c>
      <c r="C98" s="155" t="s">
        <v>125</v>
      </c>
      <c r="D98" s="20">
        <f t="shared" si="20"/>
        <v>1143956.2</v>
      </c>
      <c r="E98" s="21">
        <f t="shared" si="21"/>
        <v>1143956.2</v>
      </c>
      <c r="F98" s="22"/>
      <c r="G98" s="22"/>
      <c r="H98" s="21">
        <v>1143956.2</v>
      </c>
      <c r="I98" s="21"/>
      <c r="J98" s="20"/>
      <c r="K98" s="21"/>
      <c r="L98" s="20"/>
      <c r="M98" s="21"/>
      <c r="N98" s="21"/>
      <c r="O98" s="21"/>
      <c r="P98" s="21"/>
      <c r="Q98" s="21"/>
      <c r="R98" s="21"/>
      <c r="S98" s="21"/>
      <c r="T98" s="21"/>
    </row>
    <row r="99" spans="1:20" s="9" customFormat="1" ht="17.100000000000001" customHeight="1" x14ac:dyDescent="0.2">
      <c r="A99" s="13">
        <v>79</v>
      </c>
      <c r="B99" s="13">
        <v>9</v>
      </c>
      <c r="C99" s="155" t="s">
        <v>126</v>
      </c>
      <c r="D99" s="20">
        <f t="shared" si="20"/>
        <v>1759685.32</v>
      </c>
      <c r="E99" s="21">
        <f t="shared" si="21"/>
        <v>0</v>
      </c>
      <c r="F99" s="22"/>
      <c r="G99" s="22"/>
      <c r="H99" s="21"/>
      <c r="I99" s="21"/>
      <c r="J99" s="20"/>
      <c r="K99" s="21">
        <v>655.89</v>
      </c>
      <c r="L99" s="20">
        <v>1583576.5</v>
      </c>
      <c r="M99" s="21"/>
      <c r="N99" s="21"/>
      <c r="O99" s="21"/>
      <c r="P99" s="21"/>
      <c r="Q99" s="21">
        <v>51.4</v>
      </c>
      <c r="R99" s="21">
        <v>38333.31</v>
      </c>
      <c r="S99" s="21">
        <v>95.76</v>
      </c>
      <c r="T99" s="21">
        <v>137775.51</v>
      </c>
    </row>
    <row r="100" spans="1:20" s="18" customFormat="1" ht="28.5" customHeight="1" x14ac:dyDescent="0.25">
      <c r="A100" s="13"/>
      <c r="B100" s="16"/>
      <c r="C100" s="150" t="s">
        <v>59</v>
      </c>
      <c r="D100" s="153">
        <f t="shared" ref="D100:T100" si="22">SUM(D101:D240)</f>
        <v>280392365.10659003</v>
      </c>
      <c r="E100" s="153">
        <f t="shared" si="22"/>
        <v>73084283.666590005</v>
      </c>
      <c r="F100" s="153">
        <f t="shared" si="22"/>
        <v>26879051.329999998</v>
      </c>
      <c r="G100" s="153">
        <f t="shared" si="22"/>
        <v>15111425.649999999</v>
      </c>
      <c r="H100" s="153">
        <f t="shared" si="22"/>
        <v>23417651.029999997</v>
      </c>
      <c r="I100" s="153">
        <f t="shared" si="22"/>
        <v>0</v>
      </c>
      <c r="J100" s="153">
        <f t="shared" si="22"/>
        <v>7676155.6565899998</v>
      </c>
      <c r="K100" s="153">
        <f t="shared" si="22"/>
        <v>79322.560000000012</v>
      </c>
      <c r="L100" s="153">
        <f t="shared" si="22"/>
        <v>205351819.11000004</v>
      </c>
      <c r="M100" s="153">
        <f t="shared" si="22"/>
        <v>0</v>
      </c>
      <c r="N100" s="153">
        <f t="shared" si="22"/>
        <v>0</v>
      </c>
      <c r="O100" s="153">
        <f t="shared" si="22"/>
        <v>0</v>
      </c>
      <c r="P100" s="153">
        <f t="shared" si="22"/>
        <v>0</v>
      </c>
      <c r="Q100" s="153">
        <f t="shared" si="22"/>
        <v>681.8</v>
      </c>
      <c r="R100" s="153">
        <f t="shared" si="22"/>
        <v>771265.5</v>
      </c>
      <c r="S100" s="153">
        <f t="shared" si="22"/>
        <v>658.99</v>
      </c>
      <c r="T100" s="153">
        <f t="shared" si="22"/>
        <v>1184996.83</v>
      </c>
    </row>
    <row r="101" spans="1:20" s="18" customFormat="1" ht="17.100000000000001" customHeight="1" x14ac:dyDescent="0.2">
      <c r="A101" s="13">
        <v>80</v>
      </c>
      <c r="B101" s="13">
        <v>1</v>
      </c>
      <c r="C101" s="13" t="s">
        <v>667</v>
      </c>
      <c r="D101" s="20">
        <f t="shared" ref="D101:D164" si="23">E101+L101+N101+P101+R101+T101</f>
        <v>5194395.84</v>
      </c>
      <c r="E101" s="21">
        <f t="shared" ref="E101:E164" si="24">F101+G101+H101+I101+J101</f>
        <v>1125753.6000000001</v>
      </c>
      <c r="F101" s="22">
        <v>1125753.6000000001</v>
      </c>
      <c r="G101" s="21"/>
      <c r="H101" s="22"/>
      <c r="I101" s="21"/>
      <c r="J101" s="20"/>
      <c r="K101" s="21">
        <v>1538.97</v>
      </c>
      <c r="L101" s="22">
        <v>4068642.24</v>
      </c>
      <c r="M101" s="21"/>
      <c r="N101" s="21"/>
      <c r="O101" s="21"/>
      <c r="P101" s="21"/>
      <c r="Q101" s="21"/>
      <c r="R101" s="21"/>
      <c r="S101" s="21"/>
      <c r="T101" s="21"/>
    </row>
    <row r="102" spans="1:20" s="18" customFormat="1" ht="17.100000000000001" customHeight="1" x14ac:dyDescent="0.2">
      <c r="A102" s="13">
        <v>81</v>
      </c>
      <c r="B102" s="13">
        <v>2</v>
      </c>
      <c r="C102" s="13" t="s">
        <v>668</v>
      </c>
      <c r="D102" s="20">
        <f t="shared" si="23"/>
        <v>1491114.23</v>
      </c>
      <c r="E102" s="21">
        <f t="shared" si="24"/>
        <v>0</v>
      </c>
      <c r="F102" s="21"/>
      <c r="G102" s="21"/>
      <c r="H102" s="21"/>
      <c r="I102" s="21"/>
      <c r="J102" s="20"/>
      <c r="K102" s="21">
        <v>547.20000000000005</v>
      </c>
      <c r="L102" s="20">
        <v>1491114.23</v>
      </c>
      <c r="M102" s="79"/>
      <c r="N102" s="22"/>
      <c r="O102" s="21"/>
      <c r="P102" s="21"/>
      <c r="Q102" s="21"/>
      <c r="R102" s="21"/>
      <c r="S102" s="21"/>
      <c r="T102" s="21"/>
    </row>
    <row r="103" spans="1:20" s="18" customFormat="1" ht="17.100000000000001" customHeight="1" x14ac:dyDescent="0.2">
      <c r="A103" s="13">
        <v>82</v>
      </c>
      <c r="B103" s="13">
        <v>3</v>
      </c>
      <c r="C103" s="13" t="s">
        <v>669</v>
      </c>
      <c r="D103" s="20">
        <f t="shared" si="23"/>
        <v>3713468.5</v>
      </c>
      <c r="E103" s="21">
        <f t="shared" si="24"/>
        <v>731285.17999999993</v>
      </c>
      <c r="F103" s="21">
        <v>731285.17999999993</v>
      </c>
      <c r="G103" s="21"/>
      <c r="H103" s="21"/>
      <c r="I103" s="21"/>
      <c r="J103" s="20"/>
      <c r="K103" s="21">
        <v>1094.33</v>
      </c>
      <c r="L103" s="20">
        <v>2982183.32</v>
      </c>
      <c r="M103" s="79"/>
      <c r="N103" s="22"/>
      <c r="O103" s="21"/>
      <c r="P103" s="21"/>
      <c r="Q103" s="21"/>
      <c r="R103" s="21"/>
      <c r="S103" s="21"/>
      <c r="T103" s="21"/>
    </row>
    <row r="104" spans="1:20" s="18" customFormat="1" ht="17.100000000000001" customHeight="1" x14ac:dyDescent="0.2">
      <c r="A104" s="13">
        <v>83</v>
      </c>
      <c r="B104" s="13">
        <v>4</v>
      </c>
      <c r="C104" s="13" t="s">
        <v>670</v>
      </c>
      <c r="D104" s="20">
        <f t="shared" si="23"/>
        <v>1458237.2</v>
      </c>
      <c r="E104" s="21">
        <f t="shared" si="24"/>
        <v>0</v>
      </c>
      <c r="F104" s="21"/>
      <c r="G104" s="21"/>
      <c r="H104" s="21"/>
      <c r="I104" s="21"/>
      <c r="J104" s="20"/>
      <c r="K104" s="21">
        <v>535.14</v>
      </c>
      <c r="L104" s="20">
        <v>1458237.2</v>
      </c>
      <c r="M104" s="79"/>
      <c r="N104" s="22"/>
      <c r="O104" s="21"/>
      <c r="P104" s="21"/>
      <c r="Q104" s="21"/>
      <c r="R104" s="21"/>
      <c r="S104" s="21"/>
      <c r="T104" s="21"/>
    </row>
    <row r="105" spans="1:20" s="18" customFormat="1" ht="17.100000000000001" customHeight="1" x14ac:dyDescent="0.2">
      <c r="A105" s="13">
        <v>84</v>
      </c>
      <c r="B105" s="13">
        <v>5</v>
      </c>
      <c r="C105" s="13" t="s">
        <v>671</v>
      </c>
      <c r="D105" s="20">
        <f>E105+L105+N105+P105+R105+T105</f>
        <v>800143.74</v>
      </c>
      <c r="E105" s="21">
        <f t="shared" si="24"/>
        <v>0</v>
      </c>
      <c r="F105" s="21"/>
      <c r="G105" s="21"/>
      <c r="H105" s="21"/>
      <c r="I105" s="21"/>
      <c r="J105" s="20"/>
      <c r="K105" s="21">
        <v>757.84</v>
      </c>
      <c r="L105" s="20">
        <v>800143.74</v>
      </c>
      <c r="M105" s="79"/>
      <c r="N105" s="22"/>
      <c r="O105" s="21"/>
      <c r="P105" s="21"/>
      <c r="Q105" s="21"/>
      <c r="R105" s="21"/>
      <c r="S105" s="21"/>
      <c r="T105" s="21"/>
    </row>
    <row r="106" spans="1:20" s="18" customFormat="1" ht="17.100000000000001" customHeight="1" x14ac:dyDescent="0.2">
      <c r="A106" s="13">
        <v>85</v>
      </c>
      <c r="B106" s="13">
        <v>6</v>
      </c>
      <c r="C106" s="13" t="s">
        <v>672</v>
      </c>
      <c r="D106" s="20">
        <f t="shared" si="23"/>
        <v>2983890.8</v>
      </c>
      <c r="E106" s="21">
        <f t="shared" si="24"/>
        <v>0</v>
      </c>
      <c r="F106" s="22"/>
      <c r="G106" s="21"/>
      <c r="H106" s="22"/>
      <c r="I106" s="21"/>
      <c r="J106" s="20"/>
      <c r="K106" s="21">
        <v>1095.01</v>
      </c>
      <c r="L106" s="22">
        <v>2983890.8</v>
      </c>
      <c r="M106" s="21"/>
      <c r="N106" s="21"/>
      <c r="O106" s="21"/>
      <c r="P106" s="21"/>
      <c r="Q106" s="21"/>
      <c r="R106" s="21"/>
      <c r="S106" s="21"/>
      <c r="T106" s="21"/>
    </row>
    <row r="107" spans="1:20" s="18" customFormat="1" ht="17.100000000000001" customHeight="1" x14ac:dyDescent="0.2">
      <c r="A107" s="13">
        <v>86</v>
      </c>
      <c r="B107" s="13">
        <v>7</v>
      </c>
      <c r="C107" s="13" t="s">
        <v>673</v>
      </c>
      <c r="D107" s="20">
        <f t="shared" si="23"/>
        <v>908272.28</v>
      </c>
      <c r="E107" s="21">
        <f t="shared" si="24"/>
        <v>908272.28</v>
      </c>
      <c r="F107" s="22">
        <v>375030.69</v>
      </c>
      <c r="G107" s="21">
        <v>244590.27</v>
      </c>
      <c r="H107" s="22"/>
      <c r="I107" s="21"/>
      <c r="J107" s="20">
        <v>288651.32</v>
      </c>
      <c r="K107" s="21"/>
      <c r="L107" s="22"/>
      <c r="M107" s="21"/>
      <c r="N107" s="21"/>
      <c r="O107" s="21"/>
      <c r="P107" s="21"/>
      <c r="Q107" s="21"/>
      <c r="R107" s="21"/>
      <c r="S107" s="21"/>
      <c r="T107" s="21"/>
    </row>
    <row r="108" spans="1:20" s="18" customFormat="1" ht="17.100000000000001" customHeight="1" x14ac:dyDescent="0.2">
      <c r="A108" s="13">
        <v>87</v>
      </c>
      <c r="B108" s="13">
        <v>8</v>
      </c>
      <c r="C108" s="13" t="s">
        <v>674</v>
      </c>
      <c r="D108" s="20">
        <f t="shared" si="23"/>
        <v>1520904.1</v>
      </c>
      <c r="E108" s="21">
        <f t="shared" si="24"/>
        <v>0</v>
      </c>
      <c r="F108" s="22"/>
      <c r="G108" s="21"/>
      <c r="H108" s="22"/>
      <c r="I108" s="21"/>
      <c r="J108" s="20"/>
      <c r="K108" s="21">
        <v>595.35</v>
      </c>
      <c r="L108" s="22">
        <v>1520904.1</v>
      </c>
      <c r="M108" s="21"/>
      <c r="N108" s="21"/>
      <c r="O108" s="21"/>
      <c r="P108" s="21"/>
      <c r="Q108" s="21"/>
      <c r="R108" s="21"/>
      <c r="S108" s="21"/>
      <c r="T108" s="21"/>
    </row>
    <row r="109" spans="1:20" s="18" customFormat="1" ht="17.100000000000001" customHeight="1" x14ac:dyDescent="0.2">
      <c r="A109" s="13">
        <v>88</v>
      </c>
      <c r="B109" s="13">
        <v>9</v>
      </c>
      <c r="C109" s="13" t="s">
        <v>675</v>
      </c>
      <c r="D109" s="20">
        <f>E109+L109+N109+P109+R109+T109</f>
        <v>3270147</v>
      </c>
      <c r="E109" s="21">
        <f t="shared" si="24"/>
        <v>0</v>
      </c>
      <c r="F109" s="21"/>
      <c r="G109" s="21"/>
      <c r="H109" s="21"/>
      <c r="I109" s="21"/>
      <c r="J109" s="20"/>
      <c r="K109" s="21">
        <v>1200</v>
      </c>
      <c r="L109" s="22">
        <v>3270147</v>
      </c>
      <c r="M109" s="21"/>
      <c r="N109" s="21"/>
      <c r="O109" s="21"/>
      <c r="P109" s="21"/>
      <c r="Q109" s="21"/>
      <c r="R109" s="21"/>
      <c r="S109" s="21"/>
      <c r="T109" s="21"/>
    </row>
    <row r="110" spans="1:20" s="18" customFormat="1" ht="17.100000000000001" customHeight="1" x14ac:dyDescent="0.2">
      <c r="A110" s="13">
        <v>89</v>
      </c>
      <c r="B110" s="13">
        <v>10</v>
      </c>
      <c r="C110" s="13" t="s">
        <v>676</v>
      </c>
      <c r="D110" s="20">
        <f t="shared" si="23"/>
        <v>2224136.08</v>
      </c>
      <c r="E110" s="21">
        <f t="shared" si="24"/>
        <v>0</v>
      </c>
      <c r="F110" s="22"/>
      <c r="G110" s="22"/>
      <c r="H110" s="22"/>
      <c r="I110" s="21"/>
      <c r="J110" s="20"/>
      <c r="K110" s="21">
        <v>816.2</v>
      </c>
      <c r="L110" s="22">
        <v>2224136.08</v>
      </c>
      <c r="M110" s="21"/>
      <c r="N110" s="21"/>
      <c r="O110" s="21"/>
      <c r="P110" s="21"/>
      <c r="Q110" s="21"/>
      <c r="R110" s="22"/>
      <c r="S110" s="21"/>
      <c r="T110" s="22"/>
    </row>
    <row r="111" spans="1:20" s="18" customFormat="1" ht="17.100000000000001" customHeight="1" x14ac:dyDescent="0.2">
      <c r="A111" s="13">
        <v>90</v>
      </c>
      <c r="B111" s="13">
        <v>11</v>
      </c>
      <c r="C111" s="13" t="s">
        <v>677</v>
      </c>
      <c r="D111" s="20">
        <f t="shared" si="23"/>
        <v>825709.89</v>
      </c>
      <c r="E111" s="21">
        <f t="shared" si="24"/>
        <v>825709.89</v>
      </c>
      <c r="F111" s="22">
        <v>825709.89</v>
      </c>
      <c r="G111" s="21"/>
      <c r="H111" s="22"/>
      <c r="I111" s="21"/>
      <c r="J111" s="20"/>
      <c r="K111" s="21"/>
      <c r="L111" s="22"/>
      <c r="M111" s="21"/>
      <c r="N111" s="21"/>
      <c r="O111" s="21"/>
      <c r="P111" s="21"/>
      <c r="Q111" s="21"/>
      <c r="R111" s="21"/>
      <c r="S111" s="21"/>
      <c r="T111" s="21"/>
    </row>
    <row r="112" spans="1:20" s="18" customFormat="1" ht="17.100000000000001" customHeight="1" x14ac:dyDescent="0.2">
      <c r="A112" s="13">
        <v>91</v>
      </c>
      <c r="B112" s="13">
        <v>12</v>
      </c>
      <c r="C112" s="13" t="s">
        <v>678</v>
      </c>
      <c r="D112" s="20">
        <f t="shared" si="23"/>
        <v>3160575.4699999997</v>
      </c>
      <c r="E112" s="21">
        <f t="shared" si="24"/>
        <v>212129.4</v>
      </c>
      <c r="F112" s="21"/>
      <c r="G112" s="21">
        <v>212129.4</v>
      </c>
      <c r="H112" s="21"/>
      <c r="I112" s="21"/>
      <c r="J112" s="20"/>
      <c r="K112" s="21">
        <v>1081.95</v>
      </c>
      <c r="L112" s="20">
        <v>2948446.07</v>
      </c>
      <c r="M112" s="79"/>
      <c r="N112" s="22"/>
      <c r="O112" s="21"/>
      <c r="P112" s="21"/>
      <c r="Q112" s="21"/>
      <c r="R112" s="21"/>
      <c r="S112" s="21"/>
      <c r="T112" s="21"/>
    </row>
    <row r="113" spans="1:20" s="18" customFormat="1" ht="17.100000000000001" customHeight="1" x14ac:dyDescent="0.2">
      <c r="A113" s="13">
        <v>92</v>
      </c>
      <c r="B113" s="13">
        <v>13</v>
      </c>
      <c r="C113" s="13" t="s">
        <v>679</v>
      </c>
      <c r="D113" s="20">
        <f t="shared" si="23"/>
        <v>577287.75</v>
      </c>
      <c r="E113" s="21">
        <f t="shared" si="24"/>
        <v>577287.75</v>
      </c>
      <c r="F113" s="21"/>
      <c r="G113" s="21"/>
      <c r="H113" s="21">
        <v>577287.75</v>
      </c>
      <c r="I113" s="21"/>
      <c r="J113" s="20"/>
      <c r="K113" s="21"/>
      <c r="L113" s="20"/>
      <c r="M113" s="79"/>
      <c r="N113" s="22"/>
      <c r="O113" s="21"/>
      <c r="P113" s="21"/>
      <c r="Q113" s="21"/>
      <c r="R113" s="21"/>
      <c r="S113" s="21"/>
      <c r="T113" s="21"/>
    </row>
    <row r="114" spans="1:20" s="18" customFormat="1" ht="17.100000000000001" customHeight="1" x14ac:dyDescent="0.2">
      <c r="A114" s="13">
        <v>93</v>
      </c>
      <c r="B114" s="13">
        <v>14</v>
      </c>
      <c r="C114" s="13" t="s">
        <v>680</v>
      </c>
      <c r="D114" s="20">
        <f t="shared" si="23"/>
        <v>101182.82</v>
      </c>
      <c r="E114" s="21">
        <f t="shared" si="24"/>
        <v>0</v>
      </c>
      <c r="F114" s="22"/>
      <c r="G114" s="22"/>
      <c r="H114" s="22"/>
      <c r="I114" s="21"/>
      <c r="J114" s="22"/>
      <c r="K114" s="21"/>
      <c r="L114" s="22"/>
      <c r="M114" s="21"/>
      <c r="N114" s="21"/>
      <c r="O114" s="21"/>
      <c r="P114" s="21"/>
      <c r="Q114" s="21"/>
      <c r="R114" s="21"/>
      <c r="S114" s="21">
        <v>78.099999999999994</v>
      </c>
      <c r="T114" s="21">
        <v>101182.82</v>
      </c>
    </row>
    <row r="115" spans="1:20" s="9" customFormat="1" ht="17.100000000000001" customHeight="1" x14ac:dyDescent="0.2">
      <c r="A115" s="13">
        <v>94</v>
      </c>
      <c r="B115" s="13">
        <v>15</v>
      </c>
      <c r="C115" s="13" t="s">
        <v>681</v>
      </c>
      <c r="D115" s="20">
        <f t="shared" si="23"/>
        <v>632654.38</v>
      </c>
      <c r="E115" s="21">
        <f t="shared" si="24"/>
        <v>632654.38</v>
      </c>
      <c r="F115" s="22"/>
      <c r="G115" s="22"/>
      <c r="H115" s="22">
        <v>632654.38</v>
      </c>
      <c r="I115" s="21"/>
      <c r="J115" s="22"/>
      <c r="K115" s="21"/>
      <c r="L115" s="22"/>
      <c r="M115" s="21"/>
      <c r="N115" s="21"/>
      <c r="O115" s="21"/>
      <c r="P115" s="21"/>
      <c r="Q115" s="21"/>
      <c r="R115" s="21"/>
      <c r="S115" s="21"/>
      <c r="T115" s="21"/>
    </row>
    <row r="116" spans="1:20" s="9" customFormat="1" ht="16.5" customHeight="1" x14ac:dyDescent="0.2">
      <c r="A116" s="13">
        <v>95</v>
      </c>
      <c r="B116" s="13">
        <v>16</v>
      </c>
      <c r="C116" s="13" t="s">
        <v>682</v>
      </c>
      <c r="D116" s="20">
        <f t="shared" si="23"/>
        <v>2236112.09</v>
      </c>
      <c r="E116" s="21">
        <f t="shared" si="24"/>
        <v>0</v>
      </c>
      <c r="F116" s="22"/>
      <c r="G116" s="22"/>
      <c r="H116" s="22"/>
      <c r="I116" s="21"/>
      <c r="J116" s="22"/>
      <c r="K116" s="21">
        <v>911.8</v>
      </c>
      <c r="L116" s="22">
        <v>2236112.09</v>
      </c>
      <c r="M116" s="21"/>
      <c r="N116" s="21"/>
      <c r="O116" s="21"/>
      <c r="P116" s="21"/>
      <c r="Q116" s="21"/>
      <c r="R116" s="21"/>
      <c r="S116" s="21"/>
      <c r="T116" s="21"/>
    </row>
    <row r="117" spans="1:20" s="9" customFormat="1" ht="17.100000000000001" customHeight="1" x14ac:dyDescent="0.2">
      <c r="A117" s="13">
        <v>96</v>
      </c>
      <c r="B117" s="13">
        <v>17</v>
      </c>
      <c r="C117" s="13" t="s">
        <v>683</v>
      </c>
      <c r="D117" s="20">
        <f t="shared" si="23"/>
        <v>577418.82000000007</v>
      </c>
      <c r="E117" s="21">
        <f t="shared" si="24"/>
        <v>577418.82000000007</v>
      </c>
      <c r="F117" s="22">
        <v>577418.82000000007</v>
      </c>
      <c r="G117" s="21"/>
      <c r="H117" s="22"/>
      <c r="I117" s="21"/>
      <c r="J117" s="20"/>
      <c r="K117" s="21"/>
      <c r="L117" s="22"/>
      <c r="M117" s="21"/>
      <c r="N117" s="21"/>
      <c r="O117" s="21"/>
      <c r="P117" s="21"/>
      <c r="Q117" s="21"/>
      <c r="R117" s="21"/>
      <c r="S117" s="21"/>
      <c r="T117" s="21"/>
    </row>
    <row r="118" spans="1:20" s="9" customFormat="1" ht="17.100000000000001" customHeight="1" x14ac:dyDescent="0.2">
      <c r="A118" s="13">
        <v>97</v>
      </c>
      <c r="B118" s="13">
        <v>18</v>
      </c>
      <c r="C118" s="13" t="s">
        <v>684</v>
      </c>
      <c r="D118" s="20">
        <f t="shared" si="23"/>
        <v>591253.93999999994</v>
      </c>
      <c r="E118" s="21">
        <f t="shared" si="24"/>
        <v>591253.93999999994</v>
      </c>
      <c r="F118" s="22">
        <v>591253.93999999994</v>
      </c>
      <c r="G118" s="21"/>
      <c r="H118" s="22"/>
      <c r="I118" s="21"/>
      <c r="J118" s="20"/>
      <c r="K118" s="21"/>
      <c r="L118" s="22"/>
      <c r="M118" s="21"/>
      <c r="N118" s="21"/>
      <c r="O118" s="21"/>
      <c r="P118" s="21"/>
      <c r="Q118" s="21"/>
      <c r="R118" s="21"/>
      <c r="S118" s="21"/>
      <c r="T118" s="21"/>
    </row>
    <row r="119" spans="1:20" s="18" customFormat="1" ht="17.100000000000001" customHeight="1" x14ac:dyDescent="0.2">
      <c r="A119" s="13">
        <v>98</v>
      </c>
      <c r="B119" s="13">
        <v>19</v>
      </c>
      <c r="C119" s="13" t="s">
        <v>685</v>
      </c>
      <c r="D119" s="20">
        <f t="shared" si="23"/>
        <v>2277079.2400000002</v>
      </c>
      <c r="E119" s="21">
        <f t="shared" si="24"/>
        <v>0</v>
      </c>
      <c r="F119" s="22"/>
      <c r="G119" s="21"/>
      <c r="H119" s="22"/>
      <c r="I119" s="21"/>
      <c r="J119" s="20"/>
      <c r="K119" s="21">
        <v>835.6</v>
      </c>
      <c r="L119" s="22">
        <v>2277079.2400000002</v>
      </c>
      <c r="M119" s="21"/>
      <c r="N119" s="21"/>
      <c r="O119" s="21"/>
      <c r="P119" s="21"/>
      <c r="Q119" s="21"/>
      <c r="R119" s="21"/>
      <c r="S119" s="21"/>
      <c r="T119" s="21"/>
    </row>
    <row r="120" spans="1:20" s="18" customFormat="1" ht="17.100000000000001" customHeight="1" x14ac:dyDescent="0.2">
      <c r="A120" s="13">
        <v>99</v>
      </c>
      <c r="B120" s="13">
        <v>20</v>
      </c>
      <c r="C120" s="13" t="s">
        <v>686</v>
      </c>
      <c r="D120" s="20">
        <f t="shared" si="23"/>
        <v>575244.72</v>
      </c>
      <c r="E120" s="21">
        <f t="shared" si="24"/>
        <v>575244.72</v>
      </c>
      <c r="F120" s="22">
        <v>575244.72</v>
      </c>
      <c r="G120" s="21"/>
      <c r="H120" s="22"/>
      <c r="I120" s="21"/>
      <c r="J120" s="20"/>
      <c r="K120" s="21"/>
      <c r="L120" s="22"/>
      <c r="M120" s="21"/>
      <c r="N120" s="21"/>
      <c r="O120" s="21"/>
      <c r="P120" s="21"/>
      <c r="Q120" s="21"/>
      <c r="R120" s="21"/>
      <c r="S120" s="21"/>
      <c r="T120" s="21"/>
    </row>
    <row r="121" spans="1:20" s="18" customFormat="1" ht="17.100000000000001" customHeight="1" x14ac:dyDescent="0.2">
      <c r="A121" s="13">
        <v>100</v>
      </c>
      <c r="B121" s="13">
        <v>21</v>
      </c>
      <c r="C121" s="13" t="s">
        <v>687</v>
      </c>
      <c r="D121" s="20">
        <f t="shared" si="23"/>
        <v>2290737.75</v>
      </c>
      <c r="E121" s="21">
        <f t="shared" si="24"/>
        <v>0</v>
      </c>
      <c r="F121" s="22"/>
      <c r="G121" s="21"/>
      <c r="H121" s="22"/>
      <c r="I121" s="21"/>
      <c r="J121" s="20"/>
      <c r="K121" s="21">
        <v>840.6</v>
      </c>
      <c r="L121" s="22">
        <v>2290737.75</v>
      </c>
      <c r="M121" s="21"/>
      <c r="N121" s="21"/>
      <c r="O121" s="21"/>
      <c r="P121" s="21"/>
      <c r="Q121" s="21"/>
      <c r="R121" s="21"/>
      <c r="S121" s="21"/>
      <c r="T121" s="21"/>
    </row>
    <row r="122" spans="1:20" s="18" customFormat="1" ht="17.100000000000001" customHeight="1" x14ac:dyDescent="0.2">
      <c r="A122" s="13">
        <v>101</v>
      </c>
      <c r="B122" s="13">
        <v>22</v>
      </c>
      <c r="C122" s="13" t="s">
        <v>688</v>
      </c>
      <c r="D122" s="20">
        <f t="shared" si="23"/>
        <v>2164166.11</v>
      </c>
      <c r="E122" s="21">
        <f t="shared" si="24"/>
        <v>0</v>
      </c>
      <c r="F122" s="22"/>
      <c r="G122" s="21"/>
      <c r="H122" s="22"/>
      <c r="I122" s="21"/>
      <c r="J122" s="20"/>
      <c r="K122" s="21">
        <v>794.2</v>
      </c>
      <c r="L122" s="22">
        <v>2164166.11</v>
      </c>
      <c r="M122" s="21"/>
      <c r="N122" s="21"/>
      <c r="O122" s="21"/>
      <c r="P122" s="21"/>
      <c r="Q122" s="21"/>
      <c r="R122" s="21"/>
      <c r="S122" s="21"/>
      <c r="T122" s="21"/>
    </row>
    <row r="123" spans="1:20" s="18" customFormat="1" ht="17.100000000000001" customHeight="1" x14ac:dyDescent="0.2">
      <c r="A123" s="13">
        <v>102</v>
      </c>
      <c r="B123" s="13">
        <v>23</v>
      </c>
      <c r="C123" s="13" t="s">
        <v>689</v>
      </c>
      <c r="D123" s="20">
        <f t="shared" si="23"/>
        <v>1212012.72</v>
      </c>
      <c r="E123" s="21">
        <f t="shared" si="24"/>
        <v>1212012.72</v>
      </c>
      <c r="F123" s="22"/>
      <c r="G123" s="21"/>
      <c r="H123" s="22">
        <v>1212012.72</v>
      </c>
      <c r="I123" s="21"/>
      <c r="J123" s="20"/>
      <c r="K123" s="21"/>
      <c r="L123" s="22"/>
      <c r="M123" s="21"/>
      <c r="N123" s="21"/>
      <c r="O123" s="21"/>
      <c r="P123" s="21"/>
      <c r="Q123" s="21"/>
      <c r="R123" s="21"/>
      <c r="S123" s="21"/>
      <c r="T123" s="21"/>
    </row>
    <row r="124" spans="1:20" s="18" customFormat="1" ht="17.100000000000001" customHeight="1" x14ac:dyDescent="0.2">
      <c r="A124" s="13">
        <v>103</v>
      </c>
      <c r="B124" s="13">
        <v>24</v>
      </c>
      <c r="C124" s="13" t="s">
        <v>690</v>
      </c>
      <c r="D124" s="20">
        <f t="shared" si="23"/>
        <v>2413368.4900000002</v>
      </c>
      <c r="E124" s="21">
        <f t="shared" si="24"/>
        <v>0</v>
      </c>
      <c r="F124" s="22"/>
      <c r="G124" s="22"/>
      <c r="H124" s="22"/>
      <c r="I124" s="21"/>
      <c r="J124" s="22"/>
      <c r="K124" s="21">
        <v>885.6</v>
      </c>
      <c r="L124" s="22">
        <v>2413368.4900000002</v>
      </c>
      <c r="M124" s="21"/>
      <c r="N124" s="21"/>
      <c r="O124" s="21"/>
      <c r="P124" s="21"/>
      <c r="Q124" s="21"/>
      <c r="R124" s="22"/>
      <c r="S124" s="21"/>
      <c r="T124" s="22"/>
    </row>
    <row r="125" spans="1:20" s="18" customFormat="1" ht="17.100000000000001" customHeight="1" x14ac:dyDescent="0.2">
      <c r="A125" s="13">
        <v>104</v>
      </c>
      <c r="B125" s="13">
        <v>25</v>
      </c>
      <c r="C125" s="13" t="s">
        <v>691</v>
      </c>
      <c r="D125" s="20">
        <f t="shared" si="23"/>
        <v>2235962.98</v>
      </c>
      <c r="E125" s="21">
        <f t="shared" si="24"/>
        <v>0</v>
      </c>
      <c r="F125" s="22"/>
      <c r="G125" s="22"/>
      <c r="H125" s="22"/>
      <c r="I125" s="21"/>
      <c r="J125" s="22"/>
      <c r="K125" s="21">
        <v>820.5</v>
      </c>
      <c r="L125" s="22">
        <v>2235962.98</v>
      </c>
      <c r="M125" s="21"/>
      <c r="N125" s="21"/>
      <c r="O125" s="21"/>
      <c r="P125" s="21"/>
      <c r="Q125" s="21"/>
      <c r="R125" s="22"/>
      <c r="S125" s="21"/>
      <c r="T125" s="22"/>
    </row>
    <row r="126" spans="1:20" s="18" customFormat="1" ht="17.100000000000001" customHeight="1" x14ac:dyDescent="0.2">
      <c r="A126" s="13">
        <v>105</v>
      </c>
      <c r="B126" s="13">
        <v>26</v>
      </c>
      <c r="C126" s="13" t="s">
        <v>692</v>
      </c>
      <c r="D126" s="20">
        <f t="shared" si="23"/>
        <v>1056208.3500000001</v>
      </c>
      <c r="E126" s="21">
        <f t="shared" si="24"/>
        <v>1056208.3500000001</v>
      </c>
      <c r="F126" s="22"/>
      <c r="G126" s="22"/>
      <c r="H126" s="22">
        <v>1056208.3500000001</v>
      </c>
      <c r="I126" s="21"/>
      <c r="J126" s="22"/>
      <c r="K126" s="21"/>
      <c r="L126" s="22"/>
      <c r="M126" s="21"/>
      <c r="N126" s="21"/>
      <c r="O126" s="21"/>
      <c r="P126" s="21"/>
      <c r="Q126" s="21"/>
      <c r="R126" s="22"/>
      <c r="S126" s="21"/>
      <c r="T126" s="22"/>
    </row>
    <row r="127" spans="1:20" s="18" customFormat="1" ht="17.100000000000001" customHeight="1" x14ac:dyDescent="0.2">
      <c r="A127" s="13">
        <v>106</v>
      </c>
      <c r="B127" s="13">
        <v>27</v>
      </c>
      <c r="C127" s="13" t="s">
        <v>693</v>
      </c>
      <c r="D127" s="20">
        <f t="shared" si="23"/>
        <v>1492744.38</v>
      </c>
      <c r="E127" s="21">
        <f t="shared" si="24"/>
        <v>1492744.38</v>
      </c>
      <c r="F127" s="22">
        <v>675462.87</v>
      </c>
      <c r="G127" s="21"/>
      <c r="H127" s="22">
        <v>817281.51</v>
      </c>
      <c r="I127" s="21"/>
      <c r="J127" s="20"/>
      <c r="K127" s="21"/>
      <c r="L127" s="22"/>
      <c r="M127" s="21"/>
      <c r="N127" s="21"/>
      <c r="O127" s="21"/>
      <c r="P127" s="21"/>
      <c r="Q127" s="21"/>
      <c r="R127" s="21"/>
      <c r="S127" s="21"/>
      <c r="T127" s="21"/>
    </row>
    <row r="128" spans="1:20" s="18" customFormat="1" ht="17.100000000000001" customHeight="1" x14ac:dyDescent="0.2">
      <c r="A128" s="13">
        <v>107</v>
      </c>
      <c r="B128" s="13">
        <v>28</v>
      </c>
      <c r="C128" s="13" t="s">
        <v>694</v>
      </c>
      <c r="D128" s="20">
        <f t="shared" si="23"/>
        <v>1028419.1699999999</v>
      </c>
      <c r="E128" s="21">
        <f t="shared" si="24"/>
        <v>1028419.1699999999</v>
      </c>
      <c r="F128" s="22">
        <v>1028419.1699999999</v>
      </c>
      <c r="G128" s="21"/>
      <c r="H128" s="22"/>
      <c r="I128" s="21"/>
      <c r="J128" s="20"/>
      <c r="K128" s="21"/>
      <c r="L128" s="22"/>
      <c r="M128" s="21"/>
      <c r="N128" s="21"/>
      <c r="O128" s="21"/>
      <c r="P128" s="21"/>
      <c r="Q128" s="21"/>
      <c r="R128" s="21"/>
      <c r="S128" s="21"/>
      <c r="T128" s="21"/>
    </row>
    <row r="129" spans="1:20" s="18" customFormat="1" ht="17.100000000000001" customHeight="1" x14ac:dyDescent="0.2">
      <c r="A129" s="13">
        <v>108</v>
      </c>
      <c r="B129" s="13">
        <v>29</v>
      </c>
      <c r="C129" s="13" t="s">
        <v>695</v>
      </c>
      <c r="D129" s="20">
        <f t="shared" si="23"/>
        <v>2806221.61</v>
      </c>
      <c r="E129" s="21">
        <f t="shared" si="24"/>
        <v>0</v>
      </c>
      <c r="F129" s="22"/>
      <c r="G129" s="22"/>
      <c r="H129" s="22"/>
      <c r="I129" s="21"/>
      <c r="J129" s="20"/>
      <c r="K129" s="21">
        <v>1029.76</v>
      </c>
      <c r="L129" s="22">
        <v>2806221.61</v>
      </c>
      <c r="M129" s="21"/>
      <c r="N129" s="21"/>
      <c r="O129" s="21"/>
      <c r="P129" s="21"/>
      <c r="Q129" s="21"/>
      <c r="R129" s="22"/>
      <c r="S129" s="21"/>
      <c r="T129" s="22"/>
    </row>
    <row r="130" spans="1:20" s="18" customFormat="1" ht="17.100000000000001" customHeight="1" x14ac:dyDescent="0.2">
      <c r="A130" s="13">
        <v>109</v>
      </c>
      <c r="B130" s="13">
        <v>30</v>
      </c>
      <c r="C130" s="13" t="s">
        <v>696</v>
      </c>
      <c r="D130" s="20">
        <f t="shared" si="23"/>
        <v>2793662.85</v>
      </c>
      <c r="E130" s="21">
        <f t="shared" si="24"/>
        <v>0</v>
      </c>
      <c r="F130" s="22"/>
      <c r="G130" s="21"/>
      <c r="H130" s="22"/>
      <c r="I130" s="21"/>
      <c r="J130" s="20"/>
      <c r="K130" s="21">
        <v>1030.2</v>
      </c>
      <c r="L130" s="22">
        <v>2793662.85</v>
      </c>
      <c r="M130" s="21"/>
      <c r="N130" s="21"/>
      <c r="O130" s="21"/>
      <c r="P130" s="21"/>
      <c r="Q130" s="21"/>
      <c r="R130" s="21"/>
      <c r="S130" s="21"/>
      <c r="T130" s="21"/>
    </row>
    <row r="131" spans="1:20" s="18" customFormat="1" ht="17.100000000000001" customHeight="1" x14ac:dyDescent="0.2">
      <c r="A131" s="13">
        <v>110</v>
      </c>
      <c r="B131" s="13">
        <v>31</v>
      </c>
      <c r="C131" s="13" t="s">
        <v>697</v>
      </c>
      <c r="D131" s="20">
        <f t="shared" si="23"/>
        <v>1635963.42</v>
      </c>
      <c r="E131" s="21">
        <f t="shared" si="24"/>
        <v>1635963.42</v>
      </c>
      <c r="F131" s="21"/>
      <c r="G131" s="21">
        <v>1008600.4199999999</v>
      </c>
      <c r="H131" s="21"/>
      <c r="I131" s="21"/>
      <c r="J131" s="20">
        <v>627363</v>
      </c>
      <c r="K131" s="21"/>
      <c r="L131" s="22"/>
      <c r="M131" s="21"/>
      <c r="N131" s="21"/>
      <c r="O131" s="21"/>
      <c r="P131" s="21"/>
      <c r="Q131" s="21"/>
      <c r="R131" s="21"/>
      <c r="S131" s="21"/>
      <c r="T131" s="21"/>
    </row>
    <row r="132" spans="1:20" s="18" customFormat="1" ht="17.100000000000001" customHeight="1" x14ac:dyDescent="0.2">
      <c r="A132" s="13">
        <v>111</v>
      </c>
      <c r="B132" s="13">
        <v>32</v>
      </c>
      <c r="C132" s="13" t="s">
        <v>698</v>
      </c>
      <c r="D132" s="20">
        <f t="shared" si="23"/>
        <v>938748.42</v>
      </c>
      <c r="E132" s="21">
        <f t="shared" si="24"/>
        <v>938748.42</v>
      </c>
      <c r="F132" s="22">
        <v>938748.42</v>
      </c>
      <c r="G132" s="21"/>
      <c r="H132" s="22"/>
      <c r="I132" s="21"/>
      <c r="J132" s="20"/>
      <c r="K132" s="21"/>
      <c r="L132" s="22"/>
      <c r="M132" s="21"/>
      <c r="N132" s="21"/>
      <c r="O132" s="21"/>
      <c r="P132" s="21"/>
      <c r="Q132" s="21"/>
      <c r="R132" s="21"/>
      <c r="S132" s="21"/>
      <c r="T132" s="21"/>
    </row>
    <row r="133" spans="1:20" s="18" customFormat="1" ht="17.100000000000001" customHeight="1" x14ac:dyDescent="0.2">
      <c r="A133" s="13">
        <v>112</v>
      </c>
      <c r="B133" s="13">
        <v>33</v>
      </c>
      <c r="C133" s="13" t="s">
        <v>699</v>
      </c>
      <c r="D133" s="20">
        <f t="shared" si="23"/>
        <v>451630.08000000002</v>
      </c>
      <c r="E133" s="21">
        <f t="shared" si="24"/>
        <v>451630.08000000002</v>
      </c>
      <c r="F133" s="21"/>
      <c r="G133" s="21"/>
      <c r="H133" s="21">
        <v>451630.08000000002</v>
      </c>
      <c r="I133" s="21"/>
      <c r="J133" s="20"/>
      <c r="K133" s="21"/>
      <c r="L133" s="20"/>
      <c r="M133" s="79"/>
      <c r="N133" s="22"/>
      <c r="O133" s="21"/>
      <c r="P133" s="21"/>
      <c r="Q133" s="21"/>
      <c r="R133" s="21"/>
      <c r="S133" s="21"/>
      <c r="T133" s="21"/>
    </row>
    <row r="134" spans="1:20" s="9" customFormat="1" ht="17.100000000000001" customHeight="1" x14ac:dyDescent="0.2">
      <c r="A134" s="13">
        <v>113</v>
      </c>
      <c r="B134" s="13">
        <v>34</v>
      </c>
      <c r="C134" s="13" t="s">
        <v>700</v>
      </c>
      <c r="D134" s="20">
        <f t="shared" si="23"/>
        <v>2868920.75</v>
      </c>
      <c r="E134" s="21">
        <f t="shared" si="24"/>
        <v>0</v>
      </c>
      <c r="F134" s="22"/>
      <c r="G134" s="21"/>
      <c r="H134" s="22"/>
      <c r="I134" s="21"/>
      <c r="J134" s="20"/>
      <c r="K134" s="21">
        <v>1052.82</v>
      </c>
      <c r="L134" s="22">
        <v>2868920.75</v>
      </c>
      <c r="M134" s="21"/>
      <c r="N134" s="21"/>
      <c r="O134" s="21"/>
      <c r="P134" s="21"/>
      <c r="Q134" s="21"/>
      <c r="R134" s="21"/>
      <c r="S134" s="21"/>
      <c r="T134" s="21"/>
    </row>
    <row r="135" spans="1:20" s="9" customFormat="1" ht="17.100000000000001" customHeight="1" x14ac:dyDescent="0.2">
      <c r="A135" s="13">
        <v>114</v>
      </c>
      <c r="B135" s="13">
        <v>35</v>
      </c>
      <c r="C135" s="13" t="s">
        <v>701</v>
      </c>
      <c r="D135" s="20">
        <f t="shared" si="23"/>
        <v>3087938.3499999996</v>
      </c>
      <c r="E135" s="21">
        <f t="shared" si="24"/>
        <v>0</v>
      </c>
      <c r="F135" s="22"/>
      <c r="G135" s="21"/>
      <c r="H135" s="22"/>
      <c r="I135" s="21"/>
      <c r="J135" s="20"/>
      <c r="K135" s="21">
        <v>1021.4</v>
      </c>
      <c r="L135" s="22">
        <v>2780084.11</v>
      </c>
      <c r="M135" s="21"/>
      <c r="N135" s="21"/>
      <c r="O135" s="21"/>
      <c r="P135" s="21"/>
      <c r="Q135" s="21"/>
      <c r="R135" s="21"/>
      <c r="S135" s="21">
        <v>165</v>
      </c>
      <c r="T135" s="21">
        <v>307854.24</v>
      </c>
    </row>
    <row r="136" spans="1:20" s="18" customFormat="1" ht="17.100000000000001" customHeight="1" x14ac:dyDescent="0.2">
      <c r="A136" s="13">
        <v>115</v>
      </c>
      <c r="B136" s="13">
        <v>36</v>
      </c>
      <c r="C136" s="13" t="s">
        <v>702</v>
      </c>
      <c r="D136" s="20">
        <f t="shared" si="23"/>
        <v>1535751.6499999997</v>
      </c>
      <c r="E136" s="21">
        <f t="shared" si="24"/>
        <v>1193796.3999999999</v>
      </c>
      <c r="F136" s="22">
        <v>476002.4</v>
      </c>
      <c r="G136" s="21"/>
      <c r="H136" s="22">
        <v>717794</v>
      </c>
      <c r="I136" s="21"/>
      <c r="J136" s="20"/>
      <c r="K136" s="21"/>
      <c r="L136" s="22"/>
      <c r="M136" s="21"/>
      <c r="N136" s="21"/>
      <c r="O136" s="21"/>
      <c r="P136" s="21"/>
      <c r="Q136" s="21">
        <v>110</v>
      </c>
      <c r="R136" s="21">
        <v>136719.10999999999</v>
      </c>
      <c r="S136" s="21">
        <v>110</v>
      </c>
      <c r="T136" s="21">
        <v>205236.13999999998</v>
      </c>
    </row>
    <row r="137" spans="1:20" s="18" customFormat="1" ht="17.100000000000001" customHeight="1" x14ac:dyDescent="0.2">
      <c r="A137" s="13">
        <v>116</v>
      </c>
      <c r="B137" s="13">
        <v>37</v>
      </c>
      <c r="C137" s="13" t="s">
        <v>703</v>
      </c>
      <c r="D137" s="20">
        <f t="shared" si="23"/>
        <v>3306194.94</v>
      </c>
      <c r="E137" s="21">
        <f t="shared" si="24"/>
        <v>0</v>
      </c>
      <c r="F137" s="22"/>
      <c r="G137" s="22"/>
      <c r="H137" s="21"/>
      <c r="I137" s="21"/>
      <c r="J137" s="20"/>
      <c r="K137" s="21">
        <v>1293.3699999999999</v>
      </c>
      <c r="L137" s="20">
        <v>3306194.94</v>
      </c>
      <c r="M137" s="21"/>
      <c r="N137" s="21"/>
      <c r="O137" s="21"/>
      <c r="P137" s="21"/>
      <c r="Q137" s="21"/>
      <c r="R137" s="22"/>
      <c r="S137" s="21"/>
      <c r="T137" s="21"/>
    </row>
    <row r="138" spans="1:20" s="18" customFormat="1" ht="17.100000000000001" customHeight="1" x14ac:dyDescent="0.2">
      <c r="A138" s="13">
        <v>117</v>
      </c>
      <c r="B138" s="13">
        <v>38</v>
      </c>
      <c r="C138" s="13" t="s">
        <v>704</v>
      </c>
      <c r="D138" s="20">
        <f t="shared" si="23"/>
        <v>1038195.29</v>
      </c>
      <c r="E138" s="21">
        <f t="shared" si="24"/>
        <v>1038195.29</v>
      </c>
      <c r="F138" s="22">
        <v>1038195.29</v>
      </c>
      <c r="G138" s="22"/>
      <c r="H138" s="22"/>
      <c r="I138" s="21"/>
      <c r="J138" s="22"/>
      <c r="K138" s="21"/>
      <c r="L138" s="22"/>
      <c r="M138" s="21"/>
      <c r="N138" s="21"/>
      <c r="O138" s="21"/>
      <c r="P138" s="21"/>
      <c r="Q138" s="21"/>
      <c r="R138" s="22"/>
      <c r="S138" s="21"/>
      <c r="T138" s="22"/>
    </row>
    <row r="139" spans="1:20" s="18" customFormat="1" ht="17.100000000000001" customHeight="1" x14ac:dyDescent="0.2">
      <c r="A139" s="13">
        <v>118</v>
      </c>
      <c r="B139" s="13">
        <v>39</v>
      </c>
      <c r="C139" s="13" t="s">
        <v>705</v>
      </c>
      <c r="D139" s="20">
        <f t="shared" si="23"/>
        <v>958065.45</v>
      </c>
      <c r="E139" s="21">
        <f t="shared" si="24"/>
        <v>958065.45</v>
      </c>
      <c r="F139" s="22">
        <v>958065.45</v>
      </c>
      <c r="G139" s="22"/>
      <c r="H139" s="22"/>
      <c r="I139" s="21"/>
      <c r="J139" s="22"/>
      <c r="K139" s="21"/>
      <c r="L139" s="22"/>
      <c r="M139" s="21"/>
      <c r="N139" s="21"/>
      <c r="O139" s="21"/>
      <c r="P139" s="21"/>
      <c r="Q139" s="21"/>
      <c r="R139" s="22"/>
      <c r="S139" s="21"/>
      <c r="T139" s="22"/>
    </row>
    <row r="140" spans="1:20" s="18" customFormat="1" ht="17.100000000000001" customHeight="1" x14ac:dyDescent="0.2">
      <c r="A140" s="13">
        <v>119</v>
      </c>
      <c r="B140" s="13">
        <v>40</v>
      </c>
      <c r="C140" s="13" t="s">
        <v>706</v>
      </c>
      <c r="D140" s="20">
        <f t="shared" si="23"/>
        <v>3431499.59</v>
      </c>
      <c r="E140" s="21">
        <f t="shared" si="24"/>
        <v>0</v>
      </c>
      <c r="F140" s="22"/>
      <c r="G140" s="21"/>
      <c r="H140" s="22"/>
      <c r="I140" s="21"/>
      <c r="J140" s="20"/>
      <c r="K140" s="21">
        <v>1503.1</v>
      </c>
      <c r="L140" s="22">
        <v>3431499.59</v>
      </c>
      <c r="M140" s="21"/>
      <c r="N140" s="21"/>
      <c r="O140" s="21"/>
      <c r="P140" s="21"/>
      <c r="Q140" s="21"/>
      <c r="R140" s="21"/>
      <c r="S140" s="21"/>
      <c r="T140" s="21"/>
    </row>
    <row r="141" spans="1:20" s="18" customFormat="1" ht="17.100000000000001" customHeight="1" x14ac:dyDescent="0.2">
      <c r="A141" s="13">
        <v>120</v>
      </c>
      <c r="B141" s="13">
        <v>41</v>
      </c>
      <c r="C141" s="13" t="s">
        <v>707</v>
      </c>
      <c r="D141" s="20">
        <f t="shared" si="23"/>
        <v>2690329.31</v>
      </c>
      <c r="E141" s="21">
        <f t="shared" si="24"/>
        <v>0</v>
      </c>
      <c r="F141" s="22"/>
      <c r="G141" s="21"/>
      <c r="H141" s="22"/>
      <c r="I141" s="21"/>
      <c r="J141" s="20"/>
      <c r="K141" s="21">
        <v>1296.28</v>
      </c>
      <c r="L141" s="22">
        <v>2690329.31</v>
      </c>
      <c r="M141" s="21"/>
      <c r="N141" s="21"/>
      <c r="O141" s="21"/>
      <c r="P141" s="21"/>
      <c r="Q141" s="21"/>
      <c r="R141" s="21"/>
      <c r="S141" s="21"/>
      <c r="T141" s="21"/>
    </row>
    <row r="142" spans="1:20" s="18" customFormat="1" ht="17.100000000000001" customHeight="1" x14ac:dyDescent="0.2">
      <c r="A142" s="13">
        <v>121</v>
      </c>
      <c r="B142" s="13">
        <v>42</v>
      </c>
      <c r="C142" s="13" t="s">
        <v>708</v>
      </c>
      <c r="D142" s="20">
        <f t="shared" si="23"/>
        <v>2678818.38</v>
      </c>
      <c r="E142" s="21">
        <f t="shared" si="24"/>
        <v>0</v>
      </c>
      <c r="F142" s="22"/>
      <c r="G142" s="21"/>
      <c r="H142" s="22"/>
      <c r="I142" s="21"/>
      <c r="J142" s="20"/>
      <c r="K142" s="21">
        <v>1287.54</v>
      </c>
      <c r="L142" s="22">
        <v>2678818.38</v>
      </c>
      <c r="M142" s="21"/>
      <c r="N142" s="21"/>
      <c r="O142" s="21"/>
      <c r="P142" s="21"/>
      <c r="Q142" s="21"/>
      <c r="R142" s="21"/>
      <c r="S142" s="21"/>
      <c r="T142" s="21"/>
    </row>
    <row r="143" spans="1:20" s="18" customFormat="1" ht="17.100000000000001" customHeight="1" x14ac:dyDescent="0.2">
      <c r="A143" s="13">
        <v>122</v>
      </c>
      <c r="B143" s="13">
        <v>43</v>
      </c>
      <c r="C143" s="13" t="s">
        <v>709</v>
      </c>
      <c r="D143" s="20">
        <f t="shared" si="23"/>
        <v>2989703.6299999994</v>
      </c>
      <c r="E143" s="21">
        <f t="shared" si="24"/>
        <v>2765314.5999999996</v>
      </c>
      <c r="F143" s="22">
        <v>1199302.72</v>
      </c>
      <c r="G143" s="22"/>
      <c r="H143" s="22">
        <v>1566011.88</v>
      </c>
      <c r="I143" s="21"/>
      <c r="J143" s="22"/>
      <c r="K143" s="21"/>
      <c r="L143" s="22"/>
      <c r="M143" s="21"/>
      <c r="N143" s="21"/>
      <c r="O143" s="21"/>
      <c r="P143" s="21"/>
      <c r="Q143" s="21">
        <v>241.8</v>
      </c>
      <c r="R143" s="22">
        <v>224389.03</v>
      </c>
      <c r="S143" s="21"/>
      <c r="T143" s="22"/>
    </row>
    <row r="144" spans="1:20" s="18" customFormat="1" ht="17.100000000000001" customHeight="1" x14ac:dyDescent="0.2">
      <c r="A144" s="13">
        <v>123</v>
      </c>
      <c r="B144" s="13">
        <v>44</v>
      </c>
      <c r="C144" s="13" t="s">
        <v>710</v>
      </c>
      <c r="D144" s="20">
        <f t="shared" si="23"/>
        <v>1432799.49</v>
      </c>
      <c r="E144" s="21">
        <f t="shared" si="24"/>
        <v>0</v>
      </c>
      <c r="F144" s="22"/>
      <c r="G144" s="21"/>
      <c r="H144" s="22"/>
      <c r="I144" s="21"/>
      <c r="J144" s="20"/>
      <c r="K144" s="21">
        <v>525.79999999999995</v>
      </c>
      <c r="L144" s="22">
        <v>1432799.49</v>
      </c>
      <c r="M144" s="21"/>
      <c r="N144" s="21"/>
      <c r="O144" s="21"/>
      <c r="P144" s="21"/>
      <c r="Q144" s="21"/>
      <c r="R144" s="21"/>
      <c r="S144" s="21"/>
      <c r="T144" s="21"/>
    </row>
    <row r="145" spans="1:20" s="18" customFormat="1" ht="17.100000000000001" customHeight="1" x14ac:dyDescent="0.2">
      <c r="A145" s="13">
        <v>124</v>
      </c>
      <c r="B145" s="13">
        <v>45</v>
      </c>
      <c r="C145" s="13" t="s">
        <v>711</v>
      </c>
      <c r="D145" s="20">
        <f t="shared" si="23"/>
        <v>1873790.31</v>
      </c>
      <c r="E145" s="21">
        <f>F145+G145+H145+I145+J145</f>
        <v>477138.87</v>
      </c>
      <c r="F145" s="21">
        <v>477138.87</v>
      </c>
      <c r="G145" s="21"/>
      <c r="H145" s="21"/>
      <c r="I145" s="21"/>
      <c r="J145" s="20"/>
      <c r="K145" s="21">
        <v>570.82000000000005</v>
      </c>
      <c r="L145" s="20">
        <v>1396651.44</v>
      </c>
      <c r="M145" s="79"/>
      <c r="N145" s="22"/>
      <c r="O145" s="21"/>
      <c r="P145" s="21"/>
      <c r="Q145" s="21"/>
      <c r="R145" s="21"/>
      <c r="S145" s="21"/>
      <c r="T145" s="21"/>
    </row>
    <row r="146" spans="1:20" s="18" customFormat="1" ht="17.100000000000001" customHeight="1" x14ac:dyDescent="0.2">
      <c r="A146" s="13">
        <v>125</v>
      </c>
      <c r="B146" s="13">
        <v>46</v>
      </c>
      <c r="C146" s="13" t="s">
        <v>712</v>
      </c>
      <c r="D146" s="20">
        <f t="shared" si="23"/>
        <v>180844.86</v>
      </c>
      <c r="E146" s="21">
        <f t="shared" si="24"/>
        <v>180844.86</v>
      </c>
      <c r="F146" s="21">
        <v>180844.86</v>
      </c>
      <c r="G146" s="21"/>
      <c r="H146" s="21"/>
      <c r="I146" s="21"/>
      <c r="J146" s="20"/>
      <c r="K146" s="21"/>
      <c r="L146" s="20"/>
      <c r="M146" s="79"/>
      <c r="N146" s="22"/>
      <c r="O146" s="21"/>
      <c r="P146" s="21"/>
      <c r="Q146" s="21"/>
      <c r="R146" s="21"/>
      <c r="S146" s="21"/>
      <c r="T146" s="21"/>
    </row>
    <row r="147" spans="1:20" s="18" customFormat="1" ht="17.100000000000001" customHeight="1" x14ac:dyDescent="0.2">
      <c r="A147" s="13">
        <v>126</v>
      </c>
      <c r="B147" s="13">
        <v>47</v>
      </c>
      <c r="C147" s="13" t="s">
        <v>713</v>
      </c>
      <c r="D147" s="20">
        <f t="shared" si="23"/>
        <v>3172042.59</v>
      </c>
      <c r="E147" s="21">
        <f t="shared" si="24"/>
        <v>0</v>
      </c>
      <c r="F147" s="21"/>
      <c r="G147" s="21"/>
      <c r="H147" s="21"/>
      <c r="I147" s="21"/>
      <c r="J147" s="20"/>
      <c r="K147" s="21">
        <v>1164</v>
      </c>
      <c r="L147" s="20">
        <v>3172042.59</v>
      </c>
      <c r="M147" s="79"/>
      <c r="N147" s="22"/>
      <c r="O147" s="21"/>
      <c r="P147" s="21"/>
      <c r="Q147" s="21"/>
      <c r="R147" s="21"/>
      <c r="S147" s="21"/>
      <c r="T147" s="21"/>
    </row>
    <row r="148" spans="1:20" s="18" customFormat="1" ht="17.100000000000001" customHeight="1" x14ac:dyDescent="0.2">
      <c r="A148" s="13">
        <v>127</v>
      </c>
      <c r="B148" s="13">
        <v>48</v>
      </c>
      <c r="C148" s="13" t="s">
        <v>714</v>
      </c>
      <c r="D148" s="20">
        <f t="shared" si="23"/>
        <v>1889218.44</v>
      </c>
      <c r="E148" s="21">
        <f t="shared" si="24"/>
        <v>0</v>
      </c>
      <c r="F148" s="22"/>
      <c r="G148" s="21"/>
      <c r="H148" s="22"/>
      <c r="I148" s="21"/>
      <c r="J148" s="20"/>
      <c r="K148" s="21">
        <v>693.26</v>
      </c>
      <c r="L148" s="22">
        <v>1889218.44</v>
      </c>
      <c r="M148" s="21"/>
      <c r="N148" s="21"/>
      <c r="O148" s="21"/>
      <c r="P148" s="21"/>
      <c r="Q148" s="21"/>
      <c r="R148" s="21"/>
      <c r="S148" s="21"/>
      <c r="T148" s="21"/>
    </row>
    <row r="149" spans="1:20" s="9" customFormat="1" ht="17.100000000000001" customHeight="1" x14ac:dyDescent="0.2">
      <c r="A149" s="13">
        <v>128</v>
      </c>
      <c r="B149" s="13">
        <v>49</v>
      </c>
      <c r="C149" s="13" t="s">
        <v>715</v>
      </c>
      <c r="D149" s="20">
        <f t="shared" si="23"/>
        <v>310919.73</v>
      </c>
      <c r="E149" s="21">
        <f t="shared" si="24"/>
        <v>310919.73</v>
      </c>
      <c r="F149" s="22">
        <v>310919.73</v>
      </c>
      <c r="G149" s="21"/>
      <c r="H149" s="22"/>
      <c r="I149" s="21"/>
      <c r="J149" s="20"/>
      <c r="K149" s="21"/>
      <c r="L149" s="22"/>
      <c r="M149" s="21"/>
      <c r="N149" s="21"/>
      <c r="O149" s="21"/>
      <c r="P149" s="21"/>
      <c r="Q149" s="21"/>
      <c r="R149" s="21"/>
      <c r="S149" s="21"/>
      <c r="T149" s="21"/>
    </row>
    <row r="150" spans="1:20" s="9" customFormat="1" ht="17.100000000000001" customHeight="1" x14ac:dyDescent="0.2">
      <c r="A150" s="13">
        <v>129</v>
      </c>
      <c r="B150" s="13">
        <v>50</v>
      </c>
      <c r="C150" s="13" t="s">
        <v>716</v>
      </c>
      <c r="D150" s="20">
        <f t="shared" si="23"/>
        <v>986245.89</v>
      </c>
      <c r="E150" s="21">
        <f t="shared" si="24"/>
        <v>986245.89</v>
      </c>
      <c r="F150" s="22"/>
      <c r="G150" s="21">
        <v>443840.35</v>
      </c>
      <c r="H150" s="22"/>
      <c r="I150" s="21"/>
      <c r="J150" s="20">
        <v>542405.54</v>
      </c>
      <c r="K150" s="21"/>
      <c r="L150" s="22"/>
      <c r="M150" s="21"/>
      <c r="N150" s="21"/>
      <c r="O150" s="21"/>
      <c r="P150" s="21"/>
      <c r="Q150" s="21"/>
      <c r="R150" s="21"/>
      <c r="S150" s="21"/>
      <c r="T150" s="21"/>
    </row>
    <row r="151" spans="1:20" s="9" customFormat="1" ht="17.100000000000001" customHeight="1" x14ac:dyDescent="0.2">
      <c r="A151" s="13">
        <v>130</v>
      </c>
      <c r="B151" s="13">
        <v>51</v>
      </c>
      <c r="C151" s="13" t="s">
        <v>717</v>
      </c>
      <c r="D151" s="20">
        <f t="shared" si="23"/>
        <v>1075985.4100000001</v>
      </c>
      <c r="E151" s="21">
        <f t="shared" si="24"/>
        <v>1075985.4100000001</v>
      </c>
      <c r="F151" s="22"/>
      <c r="G151" s="21">
        <v>544064.93000000005</v>
      </c>
      <c r="H151" s="22"/>
      <c r="I151" s="21"/>
      <c r="J151" s="20">
        <v>531920.48</v>
      </c>
      <c r="K151" s="21"/>
      <c r="L151" s="22"/>
      <c r="M151" s="21"/>
      <c r="N151" s="21"/>
      <c r="O151" s="21"/>
      <c r="P151" s="21"/>
      <c r="Q151" s="21"/>
      <c r="R151" s="21"/>
      <c r="S151" s="21"/>
      <c r="T151" s="21"/>
    </row>
    <row r="152" spans="1:20" s="18" customFormat="1" ht="17.100000000000001" customHeight="1" x14ac:dyDescent="0.2">
      <c r="A152" s="13">
        <v>131</v>
      </c>
      <c r="B152" s="13">
        <v>52</v>
      </c>
      <c r="C152" s="13" t="s">
        <v>718</v>
      </c>
      <c r="D152" s="20">
        <f t="shared" si="23"/>
        <v>1256156.8099999998</v>
      </c>
      <c r="E152" s="21">
        <f t="shared" si="24"/>
        <v>1051078.1299999999</v>
      </c>
      <c r="F152" s="22"/>
      <c r="G152" s="21"/>
      <c r="H152" s="22">
        <v>1051078.1299999999</v>
      </c>
      <c r="I152" s="21"/>
      <c r="J152" s="20"/>
      <c r="K152" s="21"/>
      <c r="L152" s="22"/>
      <c r="M152" s="21"/>
      <c r="N152" s="21"/>
      <c r="O152" s="21"/>
      <c r="P152" s="21"/>
      <c r="Q152" s="21">
        <v>165</v>
      </c>
      <c r="R152" s="21">
        <v>205078.68</v>
      </c>
      <c r="S152" s="21"/>
      <c r="T152" s="21"/>
    </row>
    <row r="153" spans="1:20" s="18" customFormat="1" ht="17.100000000000001" customHeight="1" x14ac:dyDescent="0.2">
      <c r="A153" s="13">
        <v>132</v>
      </c>
      <c r="B153" s="13">
        <v>53</v>
      </c>
      <c r="C153" s="13" t="s">
        <v>127</v>
      </c>
      <c r="D153" s="20">
        <f t="shared" si="23"/>
        <v>521435.99</v>
      </c>
      <c r="E153" s="21">
        <f t="shared" si="24"/>
        <v>521435.99</v>
      </c>
      <c r="F153" s="22">
        <v>521435.99</v>
      </c>
      <c r="G153" s="22"/>
      <c r="H153" s="22"/>
      <c r="I153" s="21"/>
      <c r="J153" s="22"/>
      <c r="K153" s="21"/>
      <c r="L153" s="22"/>
      <c r="M153" s="21"/>
      <c r="N153" s="21"/>
      <c r="O153" s="21"/>
      <c r="P153" s="21"/>
      <c r="Q153" s="21"/>
      <c r="R153" s="22"/>
      <c r="S153" s="21"/>
      <c r="T153" s="22"/>
    </row>
    <row r="154" spans="1:20" s="18" customFormat="1" ht="17.100000000000001" customHeight="1" x14ac:dyDescent="0.2">
      <c r="A154" s="13">
        <v>133</v>
      </c>
      <c r="B154" s="13">
        <v>54</v>
      </c>
      <c r="C154" s="13" t="s">
        <v>167</v>
      </c>
      <c r="D154" s="20">
        <f t="shared" si="23"/>
        <v>1126779.1499999999</v>
      </c>
      <c r="E154" s="21">
        <f t="shared" si="24"/>
        <v>1126779.1499999999</v>
      </c>
      <c r="F154" s="21"/>
      <c r="G154" s="21"/>
      <c r="H154" s="21">
        <v>1126779.1499999999</v>
      </c>
      <c r="I154" s="21"/>
      <c r="J154" s="20"/>
      <c r="K154" s="21"/>
      <c r="L154" s="22"/>
      <c r="M154" s="21"/>
      <c r="N154" s="21"/>
      <c r="O154" s="21"/>
      <c r="P154" s="21"/>
      <c r="Q154" s="21"/>
      <c r="R154" s="21"/>
      <c r="S154" s="21"/>
      <c r="T154" s="21"/>
    </row>
    <row r="155" spans="1:20" s="18" customFormat="1" ht="17.100000000000001" customHeight="1" x14ac:dyDescent="0.2">
      <c r="A155" s="13">
        <v>134</v>
      </c>
      <c r="B155" s="13">
        <v>55</v>
      </c>
      <c r="C155" s="13" t="s">
        <v>719</v>
      </c>
      <c r="D155" s="20">
        <f t="shared" si="23"/>
        <v>2294080.89</v>
      </c>
      <c r="E155" s="21">
        <f t="shared" si="24"/>
        <v>0</v>
      </c>
      <c r="F155" s="21"/>
      <c r="G155" s="21"/>
      <c r="H155" s="21"/>
      <c r="I155" s="21"/>
      <c r="J155" s="20"/>
      <c r="K155" s="21">
        <v>880.8</v>
      </c>
      <c r="L155" s="20">
        <v>2294080.89</v>
      </c>
      <c r="M155" s="79"/>
      <c r="N155" s="22"/>
      <c r="O155" s="21"/>
      <c r="P155" s="21"/>
      <c r="Q155" s="21"/>
      <c r="R155" s="21"/>
      <c r="S155" s="21"/>
      <c r="T155" s="21"/>
    </row>
    <row r="156" spans="1:20" s="18" customFormat="1" ht="17.100000000000001" customHeight="1" x14ac:dyDescent="0.2">
      <c r="A156" s="13">
        <v>135</v>
      </c>
      <c r="B156" s="13">
        <v>56</v>
      </c>
      <c r="C156" s="13" t="s">
        <v>129</v>
      </c>
      <c r="D156" s="20">
        <f t="shared" si="23"/>
        <v>529895.86</v>
      </c>
      <c r="E156" s="21">
        <f t="shared" si="24"/>
        <v>529895.86</v>
      </c>
      <c r="F156" s="21">
        <v>529895.86</v>
      </c>
      <c r="G156" s="21"/>
      <c r="H156" s="21"/>
      <c r="I156" s="21"/>
      <c r="J156" s="20"/>
      <c r="K156" s="21"/>
      <c r="L156" s="20"/>
      <c r="M156" s="79"/>
      <c r="N156" s="22"/>
      <c r="O156" s="21"/>
      <c r="P156" s="21"/>
      <c r="Q156" s="21"/>
      <c r="R156" s="21"/>
      <c r="S156" s="21"/>
      <c r="T156" s="21"/>
    </row>
    <row r="157" spans="1:20" s="18" customFormat="1" ht="17.100000000000001" customHeight="1" x14ac:dyDescent="0.2">
      <c r="A157" s="13">
        <v>136</v>
      </c>
      <c r="B157" s="13">
        <v>57</v>
      </c>
      <c r="C157" s="13" t="s">
        <v>720</v>
      </c>
      <c r="D157" s="20">
        <f t="shared" si="23"/>
        <v>1886015.6</v>
      </c>
      <c r="E157" s="21">
        <f t="shared" si="24"/>
        <v>0</v>
      </c>
      <c r="F157" s="21"/>
      <c r="G157" s="21"/>
      <c r="H157" s="21"/>
      <c r="I157" s="21"/>
      <c r="J157" s="20"/>
      <c r="K157" s="21">
        <v>769.03</v>
      </c>
      <c r="L157" s="20">
        <v>1886015.6</v>
      </c>
      <c r="M157" s="79"/>
      <c r="N157" s="22"/>
      <c r="O157" s="21"/>
      <c r="P157" s="21"/>
      <c r="Q157" s="21"/>
      <c r="R157" s="21"/>
      <c r="S157" s="21"/>
      <c r="T157" s="21"/>
    </row>
    <row r="158" spans="1:20" s="9" customFormat="1" ht="17.100000000000001" customHeight="1" x14ac:dyDescent="0.2">
      <c r="A158" s="13">
        <v>137</v>
      </c>
      <c r="B158" s="13">
        <v>58</v>
      </c>
      <c r="C158" s="13" t="s">
        <v>721</v>
      </c>
      <c r="D158" s="20">
        <f t="shared" si="23"/>
        <v>1406126.36</v>
      </c>
      <c r="E158" s="21">
        <f t="shared" si="24"/>
        <v>0</v>
      </c>
      <c r="F158" s="22"/>
      <c r="G158" s="21"/>
      <c r="H158" s="22"/>
      <c r="I158" s="21"/>
      <c r="J158" s="20"/>
      <c r="K158" s="21">
        <v>529.73</v>
      </c>
      <c r="L158" s="22">
        <v>1406126.36</v>
      </c>
      <c r="M158" s="21"/>
      <c r="N158" s="21"/>
      <c r="O158" s="21"/>
      <c r="P158" s="21"/>
      <c r="Q158" s="21"/>
      <c r="R158" s="21"/>
      <c r="S158" s="21"/>
      <c r="T158" s="21"/>
    </row>
    <row r="159" spans="1:20" s="9" customFormat="1" ht="17.100000000000001" customHeight="1" x14ac:dyDescent="0.2">
      <c r="A159" s="13">
        <v>138</v>
      </c>
      <c r="B159" s="13">
        <v>59</v>
      </c>
      <c r="C159" s="13" t="s">
        <v>722</v>
      </c>
      <c r="D159" s="20">
        <f t="shared" si="23"/>
        <v>1898046.92</v>
      </c>
      <c r="E159" s="21">
        <f t="shared" si="24"/>
        <v>0</v>
      </c>
      <c r="F159" s="22"/>
      <c r="G159" s="21"/>
      <c r="H159" s="22"/>
      <c r="I159" s="21"/>
      <c r="J159" s="20"/>
      <c r="K159" s="21">
        <v>696.5</v>
      </c>
      <c r="L159" s="20">
        <v>1898046.92</v>
      </c>
      <c r="M159" s="21"/>
      <c r="N159" s="21"/>
      <c r="O159" s="21"/>
      <c r="P159" s="21"/>
      <c r="Q159" s="21"/>
      <c r="R159" s="21"/>
      <c r="S159" s="21"/>
      <c r="T159" s="21"/>
    </row>
    <row r="160" spans="1:20" s="9" customFormat="1" ht="17.100000000000001" customHeight="1" x14ac:dyDescent="0.2">
      <c r="A160" s="13">
        <v>139</v>
      </c>
      <c r="B160" s="13">
        <v>60</v>
      </c>
      <c r="C160" s="13" t="s">
        <v>723</v>
      </c>
      <c r="D160" s="20">
        <f t="shared" si="23"/>
        <v>576476.61</v>
      </c>
      <c r="E160" s="21">
        <f t="shared" si="24"/>
        <v>576476.61</v>
      </c>
      <c r="F160" s="22">
        <v>391558.14</v>
      </c>
      <c r="G160" s="22">
        <v>30721.67</v>
      </c>
      <c r="H160" s="22"/>
      <c r="I160" s="21"/>
      <c r="J160" s="22">
        <v>154196.79999999999</v>
      </c>
      <c r="K160" s="21"/>
      <c r="L160" s="20"/>
      <c r="M160" s="21"/>
      <c r="N160" s="21"/>
      <c r="O160" s="21"/>
      <c r="P160" s="21"/>
      <c r="Q160" s="21"/>
      <c r="R160" s="21"/>
      <c r="S160" s="21"/>
      <c r="T160" s="21"/>
    </row>
    <row r="161" spans="1:20" s="9" customFormat="1" ht="17.100000000000001" customHeight="1" x14ac:dyDescent="0.2">
      <c r="A161" s="13">
        <v>140</v>
      </c>
      <c r="B161" s="13">
        <v>61</v>
      </c>
      <c r="C161" s="13" t="s">
        <v>724</v>
      </c>
      <c r="D161" s="20">
        <f t="shared" si="23"/>
        <v>245740.97</v>
      </c>
      <c r="E161" s="21">
        <f t="shared" si="24"/>
        <v>245740.97</v>
      </c>
      <c r="F161" s="21">
        <v>245740.97</v>
      </c>
      <c r="G161" s="21"/>
      <c r="H161" s="21"/>
      <c r="I161" s="21"/>
      <c r="J161" s="20"/>
      <c r="K161" s="21"/>
      <c r="L161" s="22"/>
      <c r="M161" s="21"/>
      <c r="N161" s="21"/>
      <c r="O161" s="21"/>
      <c r="P161" s="21"/>
      <c r="Q161" s="21"/>
      <c r="R161" s="22"/>
      <c r="S161" s="21"/>
      <c r="T161" s="21"/>
    </row>
    <row r="162" spans="1:20" s="9" customFormat="1" ht="17.100000000000001" customHeight="1" x14ac:dyDescent="0.2">
      <c r="A162" s="13">
        <v>141</v>
      </c>
      <c r="B162" s="13">
        <v>62</v>
      </c>
      <c r="C162" s="13" t="s">
        <v>725</v>
      </c>
      <c r="D162" s="20">
        <f t="shared" si="23"/>
        <v>1112519.8999999999</v>
      </c>
      <c r="E162" s="21">
        <f t="shared" si="24"/>
        <v>0</v>
      </c>
      <c r="F162" s="22"/>
      <c r="G162" s="21"/>
      <c r="H162" s="22"/>
      <c r="I162" s="21"/>
      <c r="J162" s="20"/>
      <c r="K162" s="21">
        <v>614.30999999999995</v>
      </c>
      <c r="L162" s="22">
        <v>1112519.8999999999</v>
      </c>
      <c r="M162" s="21"/>
      <c r="N162" s="21"/>
      <c r="O162" s="21"/>
      <c r="P162" s="21"/>
      <c r="Q162" s="21"/>
      <c r="R162" s="21"/>
      <c r="S162" s="21"/>
      <c r="T162" s="21"/>
    </row>
    <row r="163" spans="1:20" s="18" customFormat="1" ht="17.100000000000001" customHeight="1" x14ac:dyDescent="0.2">
      <c r="A163" s="13">
        <v>142</v>
      </c>
      <c r="B163" s="13">
        <v>63</v>
      </c>
      <c r="C163" s="13" t="s">
        <v>726</v>
      </c>
      <c r="D163" s="20">
        <f t="shared" si="23"/>
        <v>1094457.2</v>
      </c>
      <c r="E163" s="21">
        <f t="shared" si="24"/>
        <v>1094457.2</v>
      </c>
      <c r="F163" s="22">
        <v>1094457.2</v>
      </c>
      <c r="G163" s="21"/>
      <c r="H163" s="22"/>
      <c r="I163" s="21"/>
      <c r="J163" s="20"/>
      <c r="K163" s="21"/>
      <c r="L163" s="22"/>
      <c r="M163" s="21"/>
      <c r="N163" s="21"/>
      <c r="O163" s="21"/>
      <c r="P163" s="21"/>
      <c r="Q163" s="21"/>
      <c r="R163" s="21"/>
      <c r="S163" s="21"/>
      <c r="T163" s="21"/>
    </row>
    <row r="164" spans="1:20" s="18" customFormat="1" ht="17.100000000000001" customHeight="1" x14ac:dyDescent="0.2">
      <c r="A164" s="13">
        <v>143</v>
      </c>
      <c r="B164" s="13">
        <v>64</v>
      </c>
      <c r="C164" s="13" t="s">
        <v>727</v>
      </c>
      <c r="D164" s="20">
        <f t="shared" si="23"/>
        <v>251392.38</v>
      </c>
      <c r="E164" s="21">
        <f t="shared" si="24"/>
        <v>251392.38</v>
      </c>
      <c r="F164" s="22"/>
      <c r="G164" s="21">
        <v>251392.38</v>
      </c>
      <c r="H164" s="22"/>
      <c r="I164" s="21"/>
      <c r="J164" s="20"/>
      <c r="K164" s="21"/>
      <c r="L164" s="22"/>
      <c r="M164" s="21"/>
      <c r="N164" s="21"/>
      <c r="O164" s="21"/>
      <c r="P164" s="21"/>
      <c r="Q164" s="21"/>
      <c r="R164" s="21"/>
      <c r="S164" s="21"/>
      <c r="T164" s="21"/>
    </row>
    <row r="165" spans="1:20" s="18" customFormat="1" ht="17.100000000000001" customHeight="1" x14ac:dyDescent="0.2">
      <c r="A165" s="13">
        <v>144</v>
      </c>
      <c r="B165" s="13">
        <v>65</v>
      </c>
      <c r="C165" s="13" t="s">
        <v>728</v>
      </c>
      <c r="D165" s="20">
        <f t="shared" ref="D165:D228" si="25">E165+L165+N165+P165+R165+T165</f>
        <v>2599766.88</v>
      </c>
      <c r="E165" s="21">
        <f t="shared" ref="E165:E222" si="26">F165+G165+H165+I165+J165</f>
        <v>0</v>
      </c>
      <c r="F165" s="22"/>
      <c r="G165" s="21"/>
      <c r="H165" s="22"/>
      <c r="I165" s="21"/>
      <c r="J165" s="20"/>
      <c r="K165" s="21">
        <v>1045.54</v>
      </c>
      <c r="L165" s="22">
        <v>2599766.88</v>
      </c>
      <c r="M165" s="21"/>
      <c r="N165" s="21"/>
      <c r="O165" s="21"/>
      <c r="P165" s="21"/>
      <c r="Q165" s="21"/>
      <c r="R165" s="22"/>
      <c r="S165" s="21"/>
      <c r="T165" s="22"/>
    </row>
    <row r="166" spans="1:20" s="18" customFormat="1" ht="17.100000000000001" customHeight="1" x14ac:dyDescent="0.2">
      <c r="A166" s="13">
        <v>145</v>
      </c>
      <c r="B166" s="13">
        <v>66</v>
      </c>
      <c r="C166" s="13" t="s">
        <v>729</v>
      </c>
      <c r="D166" s="20">
        <f t="shared" si="25"/>
        <v>867460.58</v>
      </c>
      <c r="E166" s="21">
        <f t="shared" si="26"/>
        <v>0</v>
      </c>
      <c r="F166" s="22"/>
      <c r="G166" s="22"/>
      <c r="H166" s="22"/>
      <c r="I166" s="21"/>
      <c r="J166" s="22"/>
      <c r="K166" s="21">
        <v>415.98</v>
      </c>
      <c r="L166" s="22">
        <v>867460.58</v>
      </c>
      <c r="M166" s="21"/>
      <c r="N166" s="21"/>
      <c r="O166" s="21"/>
      <c r="P166" s="21"/>
      <c r="Q166" s="21"/>
      <c r="R166" s="22"/>
      <c r="S166" s="21"/>
      <c r="T166" s="22"/>
    </row>
    <row r="167" spans="1:20" s="18" customFormat="1" ht="17.100000000000001" customHeight="1" x14ac:dyDescent="0.2">
      <c r="A167" s="13">
        <v>146</v>
      </c>
      <c r="B167" s="13">
        <v>67</v>
      </c>
      <c r="C167" s="13" t="s">
        <v>289</v>
      </c>
      <c r="D167" s="20">
        <f t="shared" si="25"/>
        <v>952909.65</v>
      </c>
      <c r="E167" s="21">
        <f t="shared" si="26"/>
        <v>0</v>
      </c>
      <c r="F167" s="22"/>
      <c r="G167" s="21"/>
      <c r="H167" s="22"/>
      <c r="I167" s="21"/>
      <c r="J167" s="20"/>
      <c r="K167" s="21">
        <v>412.44</v>
      </c>
      <c r="L167" s="22">
        <v>952909.65</v>
      </c>
      <c r="M167" s="21"/>
      <c r="N167" s="21"/>
      <c r="O167" s="21"/>
      <c r="P167" s="21"/>
      <c r="Q167" s="21"/>
      <c r="R167" s="21"/>
      <c r="S167" s="21"/>
      <c r="T167" s="21"/>
    </row>
    <row r="168" spans="1:20" s="18" customFormat="1" ht="17.100000000000001" customHeight="1" x14ac:dyDescent="0.2">
      <c r="A168" s="13">
        <v>147</v>
      </c>
      <c r="B168" s="13">
        <v>68</v>
      </c>
      <c r="C168" s="13" t="s">
        <v>730</v>
      </c>
      <c r="D168" s="20">
        <f t="shared" si="25"/>
        <v>222445.19</v>
      </c>
      <c r="E168" s="21">
        <f t="shared" si="26"/>
        <v>222445.19</v>
      </c>
      <c r="F168" s="22"/>
      <c r="G168" s="21">
        <v>222445.19</v>
      </c>
      <c r="H168" s="22"/>
      <c r="I168" s="21"/>
      <c r="J168" s="20"/>
      <c r="K168" s="21"/>
      <c r="L168" s="22"/>
      <c r="M168" s="21"/>
      <c r="N168" s="21"/>
      <c r="O168" s="21"/>
      <c r="P168" s="21"/>
      <c r="Q168" s="21"/>
      <c r="R168" s="21"/>
      <c r="S168" s="21"/>
      <c r="T168" s="21"/>
    </row>
    <row r="169" spans="1:20" s="18" customFormat="1" ht="17.100000000000001" customHeight="1" x14ac:dyDescent="0.2">
      <c r="A169" s="13">
        <v>148</v>
      </c>
      <c r="B169" s="13">
        <v>69</v>
      </c>
      <c r="C169" s="13" t="s">
        <v>132</v>
      </c>
      <c r="D169" s="20">
        <f t="shared" si="25"/>
        <v>359449.1</v>
      </c>
      <c r="E169" s="21">
        <f t="shared" si="26"/>
        <v>359449.1</v>
      </c>
      <c r="F169" s="22"/>
      <c r="G169" s="22"/>
      <c r="H169" s="22">
        <v>359449.1</v>
      </c>
      <c r="I169" s="21"/>
      <c r="J169" s="22"/>
      <c r="K169" s="21"/>
      <c r="L169" s="22"/>
      <c r="M169" s="21"/>
      <c r="N169" s="21"/>
      <c r="O169" s="21"/>
      <c r="P169" s="21"/>
      <c r="Q169" s="21"/>
      <c r="R169" s="22"/>
      <c r="S169" s="21"/>
      <c r="T169" s="22"/>
    </row>
    <row r="170" spans="1:20" s="18" customFormat="1" ht="17.100000000000001" customHeight="1" x14ac:dyDescent="0.2">
      <c r="A170" s="13">
        <v>149</v>
      </c>
      <c r="B170" s="13">
        <v>70</v>
      </c>
      <c r="C170" s="13" t="s">
        <v>731</v>
      </c>
      <c r="D170" s="20">
        <f t="shared" si="25"/>
        <v>3141247.65</v>
      </c>
      <c r="E170" s="21">
        <f t="shared" si="26"/>
        <v>0</v>
      </c>
      <c r="F170" s="21"/>
      <c r="G170" s="21"/>
      <c r="H170" s="21"/>
      <c r="I170" s="21"/>
      <c r="J170" s="20"/>
      <c r="K170" s="21">
        <v>1152.7</v>
      </c>
      <c r="L170" s="20">
        <v>3141247.65</v>
      </c>
      <c r="M170" s="79"/>
      <c r="N170" s="22"/>
      <c r="O170" s="21"/>
      <c r="P170" s="21"/>
      <c r="Q170" s="21"/>
      <c r="R170" s="21"/>
      <c r="S170" s="21"/>
      <c r="T170" s="21"/>
    </row>
    <row r="171" spans="1:20" s="18" customFormat="1" ht="17.100000000000001" customHeight="1" x14ac:dyDescent="0.2">
      <c r="A171" s="13">
        <v>150</v>
      </c>
      <c r="B171" s="13">
        <v>71</v>
      </c>
      <c r="C171" s="13" t="s">
        <v>732</v>
      </c>
      <c r="D171" s="20">
        <f t="shared" si="25"/>
        <v>2460240.5900000003</v>
      </c>
      <c r="E171" s="21">
        <f t="shared" si="26"/>
        <v>0</v>
      </c>
      <c r="F171" s="22"/>
      <c r="G171" s="22"/>
      <c r="H171" s="22"/>
      <c r="I171" s="21"/>
      <c r="J171" s="22"/>
      <c r="K171" s="21">
        <v>902.8</v>
      </c>
      <c r="L171" s="22">
        <v>2460240.5900000003</v>
      </c>
      <c r="M171" s="21"/>
      <c r="N171" s="21"/>
      <c r="O171" s="21"/>
      <c r="P171" s="21"/>
      <c r="Q171" s="21"/>
      <c r="R171" s="21"/>
      <c r="S171" s="21"/>
      <c r="T171" s="21"/>
    </row>
    <row r="172" spans="1:20" s="18" customFormat="1" ht="17.100000000000001" customHeight="1" x14ac:dyDescent="0.2">
      <c r="A172" s="13">
        <v>151</v>
      </c>
      <c r="B172" s="13">
        <v>72</v>
      </c>
      <c r="C172" s="13" t="s">
        <v>733</v>
      </c>
      <c r="D172" s="20">
        <f t="shared" si="25"/>
        <v>716975.54</v>
      </c>
      <c r="E172" s="21">
        <f t="shared" si="26"/>
        <v>0</v>
      </c>
      <c r="F172" s="22"/>
      <c r="G172" s="22"/>
      <c r="H172" s="22"/>
      <c r="I172" s="21"/>
      <c r="J172" s="22"/>
      <c r="K172" s="21">
        <v>263.10000000000002</v>
      </c>
      <c r="L172" s="22">
        <v>716975.54</v>
      </c>
      <c r="M172" s="21"/>
      <c r="N172" s="21"/>
      <c r="O172" s="21"/>
      <c r="P172" s="21"/>
      <c r="Q172" s="21"/>
      <c r="R172" s="21"/>
      <c r="S172" s="21"/>
      <c r="T172" s="21"/>
    </row>
    <row r="173" spans="1:20" s="18" customFormat="1" ht="17.100000000000001" customHeight="1" x14ac:dyDescent="0.2">
      <c r="A173" s="13">
        <v>152</v>
      </c>
      <c r="B173" s="13">
        <v>73</v>
      </c>
      <c r="C173" s="13" t="s">
        <v>734</v>
      </c>
      <c r="D173" s="20">
        <f t="shared" si="25"/>
        <v>805401.91999999993</v>
      </c>
      <c r="E173" s="21">
        <f t="shared" si="26"/>
        <v>805401.91999999993</v>
      </c>
      <c r="F173" s="22">
        <v>805401.91999999993</v>
      </c>
      <c r="G173" s="21"/>
      <c r="H173" s="22"/>
      <c r="I173" s="21"/>
      <c r="J173" s="20"/>
      <c r="K173" s="21"/>
      <c r="L173" s="22"/>
      <c r="M173" s="21"/>
      <c r="N173" s="21"/>
      <c r="O173" s="21"/>
      <c r="P173" s="21"/>
      <c r="Q173" s="21"/>
      <c r="R173" s="21"/>
      <c r="S173" s="21"/>
      <c r="T173" s="21"/>
    </row>
    <row r="174" spans="1:20" s="18" customFormat="1" ht="17.100000000000001" customHeight="1" x14ac:dyDescent="0.2">
      <c r="A174" s="13">
        <v>153</v>
      </c>
      <c r="B174" s="13">
        <v>74</v>
      </c>
      <c r="C174" s="13" t="s">
        <v>735</v>
      </c>
      <c r="D174" s="20">
        <f t="shared" si="25"/>
        <v>3458997.97</v>
      </c>
      <c r="E174" s="21">
        <f t="shared" si="26"/>
        <v>0</v>
      </c>
      <c r="F174" s="22"/>
      <c r="G174" s="21"/>
      <c r="H174" s="22"/>
      <c r="I174" s="21"/>
      <c r="J174" s="20"/>
      <c r="K174" s="21">
        <v>1269.3</v>
      </c>
      <c r="L174" s="22">
        <v>3458997.97</v>
      </c>
      <c r="M174" s="21"/>
      <c r="N174" s="21"/>
      <c r="O174" s="21"/>
      <c r="P174" s="21"/>
      <c r="Q174" s="21"/>
      <c r="R174" s="21"/>
      <c r="S174" s="21"/>
      <c r="T174" s="21"/>
    </row>
    <row r="175" spans="1:20" s="18" customFormat="1" ht="17.100000000000001" customHeight="1" x14ac:dyDescent="0.2">
      <c r="A175" s="13">
        <v>154</v>
      </c>
      <c r="B175" s="13">
        <v>75</v>
      </c>
      <c r="C175" s="13" t="s">
        <v>736</v>
      </c>
      <c r="D175" s="20">
        <f t="shared" si="25"/>
        <v>2602107.2999999998</v>
      </c>
      <c r="E175" s="21">
        <f t="shared" si="26"/>
        <v>0</v>
      </c>
      <c r="F175" s="22"/>
      <c r="G175" s="21"/>
      <c r="H175" s="22"/>
      <c r="I175" s="21"/>
      <c r="J175" s="20"/>
      <c r="K175" s="21">
        <v>1016.1</v>
      </c>
      <c r="L175" s="22">
        <v>2602107.2999999998</v>
      </c>
      <c r="M175" s="21"/>
      <c r="N175" s="21"/>
      <c r="O175" s="21"/>
      <c r="P175" s="21"/>
      <c r="Q175" s="21"/>
      <c r="R175" s="21"/>
      <c r="S175" s="21"/>
      <c r="T175" s="21"/>
    </row>
    <row r="176" spans="1:20" s="18" customFormat="1" ht="17.100000000000001" customHeight="1" x14ac:dyDescent="0.2">
      <c r="A176" s="13">
        <v>155</v>
      </c>
      <c r="B176" s="13">
        <v>76</v>
      </c>
      <c r="C176" s="13" t="s">
        <v>133</v>
      </c>
      <c r="D176" s="20">
        <f t="shared" si="25"/>
        <v>2745890.97</v>
      </c>
      <c r="E176" s="21">
        <f t="shared" si="26"/>
        <v>0</v>
      </c>
      <c r="F176" s="22"/>
      <c r="G176" s="21"/>
      <c r="H176" s="22"/>
      <c r="I176" s="21"/>
      <c r="J176" s="20"/>
      <c r="K176" s="21">
        <v>1050</v>
      </c>
      <c r="L176" s="22">
        <v>2745890.97</v>
      </c>
      <c r="M176" s="21"/>
      <c r="N176" s="21"/>
      <c r="O176" s="21"/>
      <c r="P176" s="21"/>
      <c r="Q176" s="21"/>
      <c r="R176" s="21"/>
      <c r="S176" s="21"/>
      <c r="T176" s="21"/>
    </row>
    <row r="177" spans="1:20" s="18" customFormat="1" ht="17.100000000000001" customHeight="1" x14ac:dyDescent="0.2">
      <c r="A177" s="13">
        <v>156</v>
      </c>
      <c r="B177" s="13">
        <v>77</v>
      </c>
      <c r="C177" s="13" t="s">
        <v>134</v>
      </c>
      <c r="D177" s="20">
        <f t="shared" si="25"/>
        <v>2802265.98</v>
      </c>
      <c r="E177" s="21">
        <f t="shared" si="26"/>
        <v>0</v>
      </c>
      <c r="F177" s="22"/>
      <c r="G177" s="21"/>
      <c r="H177" s="22"/>
      <c r="I177" s="21"/>
      <c r="J177" s="20"/>
      <c r="K177" s="21">
        <v>1044.7</v>
      </c>
      <c r="L177" s="22">
        <v>2802265.98</v>
      </c>
      <c r="M177" s="21"/>
      <c r="N177" s="21"/>
      <c r="O177" s="21"/>
      <c r="P177" s="21"/>
      <c r="Q177" s="21"/>
      <c r="R177" s="21"/>
      <c r="S177" s="21"/>
      <c r="T177" s="21"/>
    </row>
    <row r="178" spans="1:20" s="18" customFormat="1" ht="17.100000000000001" customHeight="1" x14ac:dyDescent="0.2">
      <c r="A178" s="13">
        <v>157</v>
      </c>
      <c r="B178" s="13">
        <v>78</v>
      </c>
      <c r="C178" s="13" t="s">
        <v>737</v>
      </c>
      <c r="D178" s="20">
        <f t="shared" si="25"/>
        <v>2528360.37</v>
      </c>
      <c r="E178" s="21">
        <f t="shared" si="26"/>
        <v>0</v>
      </c>
      <c r="F178" s="21"/>
      <c r="G178" s="21"/>
      <c r="H178" s="21"/>
      <c r="I178" s="21"/>
      <c r="J178" s="20"/>
      <c r="K178" s="21">
        <v>927.8</v>
      </c>
      <c r="L178" s="20">
        <v>2528360.37</v>
      </c>
      <c r="M178" s="79"/>
      <c r="N178" s="22"/>
      <c r="O178" s="21"/>
      <c r="P178" s="21"/>
      <c r="Q178" s="21"/>
      <c r="R178" s="21"/>
      <c r="S178" s="21"/>
      <c r="T178" s="21"/>
    </row>
    <row r="179" spans="1:20" s="18" customFormat="1" ht="17.100000000000001" customHeight="1" x14ac:dyDescent="0.2">
      <c r="A179" s="13">
        <v>158</v>
      </c>
      <c r="B179" s="13">
        <v>79</v>
      </c>
      <c r="C179" s="13" t="s">
        <v>738</v>
      </c>
      <c r="D179" s="20">
        <f t="shared" si="25"/>
        <v>3151046.77</v>
      </c>
      <c r="E179" s="21">
        <f t="shared" si="26"/>
        <v>0</v>
      </c>
      <c r="F179" s="21"/>
      <c r="G179" s="21"/>
      <c r="H179" s="21"/>
      <c r="I179" s="21"/>
      <c r="J179" s="20"/>
      <c r="K179" s="21">
        <v>1156.3</v>
      </c>
      <c r="L179" s="20">
        <v>3151046.77</v>
      </c>
      <c r="M179" s="79"/>
      <c r="N179" s="22"/>
      <c r="O179" s="21"/>
      <c r="P179" s="21"/>
      <c r="Q179" s="21"/>
      <c r="R179" s="21"/>
      <c r="S179" s="21"/>
      <c r="T179" s="21"/>
    </row>
    <row r="180" spans="1:20" s="18" customFormat="1" ht="17.100000000000001" customHeight="1" x14ac:dyDescent="0.2">
      <c r="A180" s="13">
        <v>159</v>
      </c>
      <c r="B180" s="13">
        <v>80</v>
      </c>
      <c r="C180" s="13" t="s">
        <v>739</v>
      </c>
      <c r="D180" s="20">
        <f t="shared" si="25"/>
        <v>2671802.5499999998</v>
      </c>
      <c r="E180" s="21">
        <f t="shared" si="26"/>
        <v>0</v>
      </c>
      <c r="F180" s="21"/>
      <c r="G180" s="21"/>
      <c r="H180" s="21"/>
      <c r="I180" s="21"/>
      <c r="J180" s="20"/>
      <c r="K180" s="21">
        <v>1027.8</v>
      </c>
      <c r="L180" s="20">
        <v>2671802.5499999998</v>
      </c>
      <c r="M180" s="79"/>
      <c r="N180" s="22"/>
      <c r="O180" s="21"/>
      <c r="P180" s="21"/>
      <c r="Q180" s="21"/>
      <c r="R180" s="21"/>
      <c r="S180" s="21"/>
      <c r="T180" s="21"/>
    </row>
    <row r="181" spans="1:20" s="18" customFormat="1" ht="17.100000000000001" customHeight="1" x14ac:dyDescent="0.2">
      <c r="A181" s="13">
        <v>160</v>
      </c>
      <c r="B181" s="13">
        <v>81</v>
      </c>
      <c r="C181" s="13" t="s">
        <v>740</v>
      </c>
      <c r="D181" s="20">
        <f t="shared" si="25"/>
        <v>650247.04</v>
      </c>
      <c r="E181" s="21">
        <f t="shared" si="26"/>
        <v>0</v>
      </c>
      <c r="F181" s="22"/>
      <c r="G181" s="22"/>
      <c r="H181" s="22"/>
      <c r="I181" s="21"/>
      <c r="J181" s="22"/>
      <c r="K181" s="21">
        <v>350.8</v>
      </c>
      <c r="L181" s="22">
        <v>650247.04</v>
      </c>
      <c r="M181" s="21"/>
      <c r="N181" s="21"/>
      <c r="O181" s="21"/>
      <c r="P181" s="21"/>
      <c r="Q181" s="21"/>
      <c r="R181" s="21"/>
      <c r="S181" s="21"/>
      <c r="T181" s="21"/>
    </row>
    <row r="182" spans="1:20" s="9" customFormat="1" ht="17.100000000000001" customHeight="1" x14ac:dyDescent="0.2">
      <c r="A182" s="13">
        <v>161</v>
      </c>
      <c r="B182" s="13">
        <v>82</v>
      </c>
      <c r="C182" s="13" t="s">
        <v>529</v>
      </c>
      <c r="D182" s="20">
        <f>E182+L182+N182+P182+R182+T182</f>
        <v>210583.69</v>
      </c>
      <c r="E182" s="21">
        <f t="shared" si="26"/>
        <v>210583.69</v>
      </c>
      <c r="F182" s="22"/>
      <c r="G182" s="21">
        <v>62387.519999999997</v>
      </c>
      <c r="H182" s="22"/>
      <c r="I182" s="21"/>
      <c r="J182" s="20">
        <v>148196.17000000001</v>
      </c>
      <c r="K182" s="21"/>
      <c r="L182" s="20"/>
      <c r="M182" s="21"/>
      <c r="N182" s="21"/>
      <c r="O182" s="21"/>
      <c r="P182" s="21"/>
      <c r="Q182" s="21"/>
      <c r="R182" s="21"/>
      <c r="S182" s="21"/>
      <c r="T182" s="21"/>
    </row>
    <row r="183" spans="1:20" s="9" customFormat="1" ht="17.100000000000001" customHeight="1" x14ac:dyDescent="0.2">
      <c r="A183" s="13">
        <v>162</v>
      </c>
      <c r="B183" s="13">
        <v>83</v>
      </c>
      <c r="C183" s="13" t="s">
        <v>741</v>
      </c>
      <c r="D183" s="20">
        <f t="shared" si="25"/>
        <v>1107427.6200000001</v>
      </c>
      <c r="E183" s="21">
        <f t="shared" si="26"/>
        <v>1107427.6200000001</v>
      </c>
      <c r="F183" s="22">
        <v>1107427.6200000001</v>
      </c>
      <c r="G183" s="21"/>
      <c r="H183" s="22"/>
      <c r="I183" s="21"/>
      <c r="J183" s="20"/>
      <c r="K183" s="21"/>
      <c r="L183" s="20"/>
      <c r="M183" s="21"/>
      <c r="N183" s="21"/>
      <c r="O183" s="21"/>
      <c r="P183" s="21"/>
      <c r="Q183" s="21"/>
      <c r="R183" s="21"/>
      <c r="S183" s="21"/>
      <c r="T183" s="21"/>
    </row>
    <row r="184" spans="1:20" s="9" customFormat="1" ht="17.100000000000001" customHeight="1" x14ac:dyDescent="0.2">
      <c r="A184" s="13">
        <v>163</v>
      </c>
      <c r="B184" s="13">
        <v>84</v>
      </c>
      <c r="C184" s="13" t="s">
        <v>742</v>
      </c>
      <c r="D184" s="20">
        <f t="shared" si="25"/>
        <v>1260734.45</v>
      </c>
      <c r="E184" s="21">
        <f t="shared" si="26"/>
        <v>0</v>
      </c>
      <c r="F184" s="22"/>
      <c r="G184" s="21"/>
      <c r="H184" s="22"/>
      <c r="I184" s="21"/>
      <c r="J184" s="20"/>
      <c r="K184" s="21">
        <v>926.1</v>
      </c>
      <c r="L184" s="22">
        <v>1260734.45</v>
      </c>
      <c r="M184" s="21"/>
      <c r="N184" s="21"/>
      <c r="O184" s="21"/>
      <c r="P184" s="21"/>
      <c r="Q184" s="21"/>
      <c r="R184" s="21"/>
      <c r="S184" s="21"/>
      <c r="T184" s="21"/>
    </row>
    <row r="185" spans="1:20" s="18" customFormat="1" ht="17.100000000000001" customHeight="1" x14ac:dyDescent="0.2">
      <c r="A185" s="13">
        <v>164</v>
      </c>
      <c r="B185" s="13">
        <v>85</v>
      </c>
      <c r="C185" s="13" t="s">
        <v>743</v>
      </c>
      <c r="D185" s="20">
        <f t="shared" si="25"/>
        <v>262869.39</v>
      </c>
      <c r="E185" s="21">
        <f t="shared" si="26"/>
        <v>0</v>
      </c>
      <c r="F185" s="22"/>
      <c r="G185" s="21"/>
      <c r="H185" s="22"/>
      <c r="I185" s="21"/>
      <c r="J185" s="20"/>
      <c r="K185" s="21"/>
      <c r="L185" s="22"/>
      <c r="M185" s="21"/>
      <c r="N185" s="21"/>
      <c r="O185" s="21"/>
      <c r="P185" s="21"/>
      <c r="Q185" s="21"/>
      <c r="R185" s="21"/>
      <c r="S185" s="21">
        <v>140.88999999999999</v>
      </c>
      <c r="T185" s="21">
        <v>262869.39</v>
      </c>
    </row>
    <row r="186" spans="1:20" s="18" customFormat="1" ht="17.100000000000001" customHeight="1" x14ac:dyDescent="0.2">
      <c r="A186" s="13">
        <v>165</v>
      </c>
      <c r="B186" s="13">
        <v>86</v>
      </c>
      <c r="C186" s="13" t="s">
        <v>168</v>
      </c>
      <c r="D186" s="20">
        <f t="shared" si="25"/>
        <v>512101.67</v>
      </c>
      <c r="E186" s="21">
        <f t="shared" si="26"/>
        <v>512101.67</v>
      </c>
      <c r="F186" s="22"/>
      <c r="G186" s="21">
        <v>512101.67</v>
      </c>
      <c r="H186" s="22"/>
      <c r="I186" s="21"/>
      <c r="J186" s="20"/>
      <c r="K186" s="21"/>
      <c r="L186" s="22"/>
      <c r="M186" s="21"/>
      <c r="N186" s="21"/>
      <c r="O186" s="21"/>
      <c r="P186" s="21"/>
      <c r="Q186" s="21"/>
      <c r="R186" s="21"/>
      <c r="S186" s="21"/>
      <c r="T186" s="21"/>
    </row>
    <row r="187" spans="1:20" s="9" customFormat="1" ht="17.100000000000001" customHeight="1" x14ac:dyDescent="0.2">
      <c r="A187" s="13">
        <v>166</v>
      </c>
      <c r="B187" s="13">
        <v>87</v>
      </c>
      <c r="C187" s="13" t="s">
        <v>744</v>
      </c>
      <c r="D187" s="20">
        <f t="shared" si="25"/>
        <v>2376824.6</v>
      </c>
      <c r="E187" s="21">
        <f t="shared" si="26"/>
        <v>0</v>
      </c>
      <c r="F187" s="22"/>
      <c r="G187" s="22"/>
      <c r="H187" s="22"/>
      <c r="I187" s="21"/>
      <c r="J187" s="22"/>
      <c r="K187" s="21">
        <v>872.19</v>
      </c>
      <c r="L187" s="20">
        <v>2376824.6</v>
      </c>
      <c r="M187" s="21"/>
      <c r="N187" s="21"/>
      <c r="O187" s="21"/>
      <c r="P187" s="21"/>
      <c r="Q187" s="21"/>
      <c r="R187" s="21"/>
      <c r="S187" s="21"/>
      <c r="T187" s="21"/>
    </row>
    <row r="188" spans="1:20" s="9" customFormat="1" ht="17.100000000000001" customHeight="1" x14ac:dyDescent="0.2">
      <c r="A188" s="13">
        <v>167</v>
      </c>
      <c r="B188" s="13">
        <v>88</v>
      </c>
      <c r="C188" s="13" t="s">
        <v>135</v>
      </c>
      <c r="D188" s="20">
        <f t="shared" si="25"/>
        <v>631643.97</v>
      </c>
      <c r="E188" s="21">
        <f t="shared" si="26"/>
        <v>631643.97</v>
      </c>
      <c r="F188" s="22">
        <v>631643.97</v>
      </c>
      <c r="G188" s="21"/>
      <c r="H188" s="22"/>
      <c r="I188" s="21"/>
      <c r="J188" s="20"/>
      <c r="K188" s="21"/>
      <c r="L188" s="22"/>
      <c r="M188" s="21"/>
      <c r="N188" s="21"/>
      <c r="O188" s="21"/>
      <c r="P188" s="21"/>
      <c r="Q188" s="21"/>
      <c r="R188" s="21"/>
      <c r="S188" s="21"/>
      <c r="T188" s="21"/>
    </row>
    <row r="189" spans="1:20" s="9" customFormat="1" ht="17.100000000000001" customHeight="1" x14ac:dyDescent="0.2">
      <c r="A189" s="13">
        <v>168</v>
      </c>
      <c r="B189" s="13">
        <v>89</v>
      </c>
      <c r="C189" s="13" t="s">
        <v>745</v>
      </c>
      <c r="D189" s="20">
        <f t="shared" si="25"/>
        <v>1462153.96</v>
      </c>
      <c r="E189" s="21">
        <f t="shared" si="26"/>
        <v>0</v>
      </c>
      <c r="F189" s="22"/>
      <c r="G189" s="21"/>
      <c r="H189" s="22"/>
      <c r="I189" s="21"/>
      <c r="J189" s="20"/>
      <c r="K189" s="21">
        <v>536.6</v>
      </c>
      <c r="L189" s="22">
        <v>1462153.96</v>
      </c>
      <c r="M189" s="21"/>
      <c r="N189" s="21"/>
      <c r="O189" s="21"/>
      <c r="P189" s="21"/>
      <c r="Q189" s="21"/>
      <c r="R189" s="21"/>
      <c r="S189" s="21"/>
      <c r="T189" s="21"/>
    </row>
    <row r="190" spans="1:20" s="18" customFormat="1" ht="17.100000000000001" customHeight="1" x14ac:dyDescent="0.2">
      <c r="A190" s="13">
        <v>169</v>
      </c>
      <c r="B190" s="13">
        <v>90</v>
      </c>
      <c r="C190" s="13" t="s">
        <v>746</v>
      </c>
      <c r="D190" s="20">
        <f t="shared" si="25"/>
        <v>3802817.77</v>
      </c>
      <c r="E190" s="21">
        <f t="shared" si="26"/>
        <v>827140.87</v>
      </c>
      <c r="F190" s="22">
        <v>827140.87</v>
      </c>
      <c r="G190" s="21"/>
      <c r="H190" s="22"/>
      <c r="I190" s="21"/>
      <c r="J190" s="20"/>
      <c r="K190" s="21">
        <v>1092</v>
      </c>
      <c r="L190" s="22">
        <v>2975676.9</v>
      </c>
      <c r="M190" s="21"/>
      <c r="N190" s="21"/>
      <c r="O190" s="21"/>
      <c r="P190" s="21"/>
      <c r="Q190" s="21"/>
      <c r="R190" s="21"/>
      <c r="S190" s="21"/>
      <c r="T190" s="21"/>
    </row>
    <row r="191" spans="1:20" s="18" customFormat="1" ht="17.100000000000001" customHeight="1" x14ac:dyDescent="0.2">
      <c r="A191" s="13">
        <v>170</v>
      </c>
      <c r="B191" s="13">
        <v>91</v>
      </c>
      <c r="C191" s="13" t="s">
        <v>747</v>
      </c>
      <c r="D191" s="20">
        <f t="shared" si="25"/>
        <v>5112623.33</v>
      </c>
      <c r="E191" s="21">
        <f t="shared" si="26"/>
        <v>2128225.4299999997</v>
      </c>
      <c r="F191" s="22">
        <v>848587.26</v>
      </c>
      <c r="G191" s="21"/>
      <c r="H191" s="22">
        <v>1279638.17</v>
      </c>
      <c r="I191" s="21"/>
      <c r="J191" s="20"/>
      <c r="K191" s="21">
        <v>1095.2</v>
      </c>
      <c r="L191" s="22">
        <v>2984397.9</v>
      </c>
      <c r="M191" s="21"/>
      <c r="N191" s="21"/>
      <c r="O191" s="21"/>
      <c r="P191" s="21"/>
      <c r="Q191" s="21"/>
      <c r="R191" s="21"/>
      <c r="S191" s="21"/>
      <c r="T191" s="21"/>
    </row>
    <row r="192" spans="1:20" s="18" customFormat="1" ht="17.100000000000001" customHeight="1" x14ac:dyDescent="0.2">
      <c r="A192" s="13">
        <v>171</v>
      </c>
      <c r="B192" s="13">
        <v>92</v>
      </c>
      <c r="C192" s="13" t="s">
        <v>748</v>
      </c>
      <c r="D192" s="20">
        <f t="shared" si="25"/>
        <v>785706.96</v>
      </c>
      <c r="E192" s="21">
        <f t="shared" si="26"/>
        <v>785706.96</v>
      </c>
      <c r="F192" s="22"/>
      <c r="G192" s="21">
        <v>471903.06</v>
      </c>
      <c r="H192" s="22"/>
      <c r="I192" s="21"/>
      <c r="J192" s="20">
        <v>313803.89999999997</v>
      </c>
      <c r="K192" s="21"/>
      <c r="L192" s="22"/>
      <c r="M192" s="21"/>
      <c r="N192" s="21"/>
      <c r="O192" s="21"/>
      <c r="P192" s="21"/>
      <c r="Q192" s="21"/>
      <c r="R192" s="21"/>
      <c r="S192" s="21"/>
      <c r="T192" s="21"/>
    </row>
    <row r="193" spans="1:20" s="18" customFormat="1" ht="17.100000000000001" customHeight="1" x14ac:dyDescent="0.2">
      <c r="A193" s="13">
        <v>172</v>
      </c>
      <c r="B193" s="13">
        <v>93</v>
      </c>
      <c r="C193" s="13" t="s">
        <v>749</v>
      </c>
      <c r="D193" s="20">
        <f t="shared" si="25"/>
        <v>2901433.31</v>
      </c>
      <c r="E193" s="21">
        <f t="shared" si="26"/>
        <v>0</v>
      </c>
      <c r="F193" s="22"/>
      <c r="G193" s="21"/>
      <c r="H193" s="22"/>
      <c r="I193" s="21"/>
      <c r="J193" s="20"/>
      <c r="K193" s="21">
        <v>1064.75</v>
      </c>
      <c r="L193" s="22">
        <v>2901433.31</v>
      </c>
      <c r="M193" s="21"/>
      <c r="N193" s="21"/>
      <c r="O193" s="21"/>
      <c r="P193" s="21"/>
      <c r="Q193" s="21"/>
      <c r="R193" s="21"/>
      <c r="S193" s="21"/>
      <c r="T193" s="21"/>
    </row>
    <row r="194" spans="1:20" s="18" customFormat="1" ht="17.100000000000001" customHeight="1" x14ac:dyDescent="0.2">
      <c r="A194" s="13">
        <v>173</v>
      </c>
      <c r="B194" s="13">
        <v>94</v>
      </c>
      <c r="C194" s="13" t="s">
        <v>750</v>
      </c>
      <c r="D194" s="20">
        <f t="shared" si="25"/>
        <v>1455215.43</v>
      </c>
      <c r="E194" s="21">
        <f t="shared" si="26"/>
        <v>0</v>
      </c>
      <c r="F194" s="22"/>
      <c r="G194" s="21"/>
      <c r="H194" s="22"/>
      <c r="I194" s="21"/>
      <c r="J194" s="20"/>
      <c r="K194" s="21">
        <v>534</v>
      </c>
      <c r="L194" s="22">
        <v>1455215.43</v>
      </c>
      <c r="M194" s="21"/>
      <c r="N194" s="21"/>
      <c r="O194" s="21"/>
      <c r="P194" s="21"/>
      <c r="Q194" s="21"/>
      <c r="R194" s="21"/>
      <c r="S194" s="21"/>
      <c r="T194" s="21"/>
    </row>
    <row r="195" spans="1:20" s="18" customFormat="1" ht="17.100000000000001" customHeight="1" x14ac:dyDescent="0.2">
      <c r="A195" s="13">
        <v>174</v>
      </c>
      <c r="B195" s="13">
        <v>95</v>
      </c>
      <c r="C195" s="13" t="s">
        <v>751</v>
      </c>
      <c r="D195" s="20">
        <f t="shared" si="25"/>
        <v>465008.04</v>
      </c>
      <c r="E195" s="21">
        <f t="shared" si="26"/>
        <v>465008.04</v>
      </c>
      <c r="F195" s="21"/>
      <c r="G195" s="21"/>
      <c r="H195" s="21">
        <v>465008.04</v>
      </c>
      <c r="I195" s="21"/>
      <c r="J195" s="20"/>
      <c r="K195" s="21"/>
      <c r="L195" s="20"/>
      <c r="M195" s="79"/>
      <c r="N195" s="22"/>
      <c r="O195" s="21"/>
      <c r="P195" s="21"/>
      <c r="Q195" s="21"/>
      <c r="R195" s="21"/>
      <c r="S195" s="21"/>
      <c r="T195" s="21"/>
    </row>
    <row r="196" spans="1:20" s="18" customFormat="1" ht="17.100000000000001" customHeight="1" x14ac:dyDescent="0.2">
      <c r="A196" s="13">
        <v>175</v>
      </c>
      <c r="B196" s="13">
        <v>96</v>
      </c>
      <c r="C196" s="13" t="s">
        <v>752</v>
      </c>
      <c r="D196" s="20">
        <f t="shared" si="25"/>
        <v>2776627.79</v>
      </c>
      <c r="E196" s="21">
        <f t="shared" si="26"/>
        <v>0</v>
      </c>
      <c r="F196" s="22"/>
      <c r="G196" s="21"/>
      <c r="H196" s="22"/>
      <c r="I196" s="21"/>
      <c r="J196" s="20"/>
      <c r="K196" s="21">
        <v>1018.95</v>
      </c>
      <c r="L196" s="22">
        <v>2776627.79</v>
      </c>
      <c r="M196" s="21"/>
      <c r="N196" s="21"/>
      <c r="O196" s="21"/>
      <c r="P196" s="21"/>
      <c r="Q196" s="21"/>
      <c r="R196" s="21"/>
      <c r="S196" s="21"/>
      <c r="T196" s="21"/>
    </row>
    <row r="197" spans="1:20" s="18" customFormat="1" ht="17.100000000000001" customHeight="1" x14ac:dyDescent="0.2">
      <c r="A197" s="13">
        <v>176</v>
      </c>
      <c r="B197" s="13">
        <v>97</v>
      </c>
      <c r="C197" s="13" t="s">
        <v>313</v>
      </c>
      <c r="D197" s="20">
        <f>E197+L197+N197+P197+R197+T197</f>
        <v>478750.48</v>
      </c>
      <c r="E197" s="21">
        <f t="shared" si="26"/>
        <v>478750.48</v>
      </c>
      <c r="F197" s="22"/>
      <c r="G197" s="21"/>
      <c r="H197" s="22">
        <v>478750.48</v>
      </c>
      <c r="I197" s="21"/>
      <c r="J197" s="20"/>
      <c r="K197" s="21"/>
      <c r="L197" s="22"/>
      <c r="M197" s="21"/>
      <c r="N197" s="21"/>
      <c r="O197" s="21"/>
      <c r="P197" s="21"/>
      <c r="Q197" s="21"/>
      <c r="R197" s="21"/>
      <c r="S197" s="21"/>
      <c r="T197" s="21"/>
    </row>
    <row r="198" spans="1:20" s="9" customFormat="1" ht="17.100000000000001" customHeight="1" x14ac:dyDescent="0.2">
      <c r="A198" s="13">
        <v>177</v>
      </c>
      <c r="B198" s="13">
        <v>98</v>
      </c>
      <c r="C198" s="13" t="s">
        <v>753</v>
      </c>
      <c r="D198" s="20">
        <f t="shared" si="25"/>
        <v>1611091.18</v>
      </c>
      <c r="E198" s="21">
        <f t="shared" si="26"/>
        <v>0</v>
      </c>
      <c r="F198" s="22"/>
      <c r="G198" s="21"/>
      <c r="H198" s="22"/>
      <c r="I198" s="21"/>
      <c r="J198" s="20"/>
      <c r="K198" s="21">
        <v>591.20000000000005</v>
      </c>
      <c r="L198" s="22">
        <v>1611091.18</v>
      </c>
      <c r="M198" s="21"/>
      <c r="N198" s="21"/>
      <c r="O198" s="21"/>
      <c r="P198" s="21"/>
      <c r="Q198" s="21"/>
      <c r="R198" s="21"/>
      <c r="S198" s="21"/>
      <c r="T198" s="21"/>
    </row>
    <row r="199" spans="1:20" s="18" customFormat="1" ht="15.75" customHeight="1" x14ac:dyDescent="0.2">
      <c r="A199" s="13">
        <v>178</v>
      </c>
      <c r="B199" s="13">
        <v>99</v>
      </c>
      <c r="C199" s="13" t="s">
        <v>754</v>
      </c>
      <c r="D199" s="20">
        <f t="shared" si="25"/>
        <v>3056170.8000000003</v>
      </c>
      <c r="E199" s="21">
        <f t="shared" si="26"/>
        <v>748579.08000000007</v>
      </c>
      <c r="F199" s="22">
        <v>748579.08000000007</v>
      </c>
      <c r="G199" s="21"/>
      <c r="H199" s="22"/>
      <c r="I199" s="21"/>
      <c r="J199" s="20"/>
      <c r="K199" s="21">
        <v>926.9</v>
      </c>
      <c r="L199" s="22">
        <v>2307591.7200000002</v>
      </c>
      <c r="M199" s="21"/>
      <c r="N199" s="21"/>
      <c r="O199" s="21"/>
      <c r="P199" s="21"/>
      <c r="Q199" s="21"/>
      <c r="R199" s="21"/>
      <c r="S199" s="21"/>
      <c r="T199" s="21"/>
    </row>
    <row r="200" spans="1:20" s="18" customFormat="1" ht="17.100000000000001" customHeight="1" x14ac:dyDescent="0.2">
      <c r="A200" s="13">
        <v>179</v>
      </c>
      <c r="B200" s="13">
        <v>100</v>
      </c>
      <c r="C200" s="13" t="s">
        <v>755</v>
      </c>
      <c r="D200" s="20">
        <f t="shared" si="25"/>
        <v>2528368.29</v>
      </c>
      <c r="E200" s="21">
        <f t="shared" si="26"/>
        <v>0</v>
      </c>
      <c r="F200" s="22"/>
      <c r="G200" s="21"/>
      <c r="H200" s="22"/>
      <c r="I200" s="21"/>
      <c r="J200" s="20"/>
      <c r="K200" s="21">
        <v>927.8</v>
      </c>
      <c r="L200" s="22">
        <v>2528368.29</v>
      </c>
      <c r="M200" s="21"/>
      <c r="N200" s="21"/>
      <c r="O200" s="21"/>
      <c r="P200" s="21"/>
      <c r="Q200" s="21"/>
      <c r="R200" s="21"/>
      <c r="S200" s="21"/>
      <c r="T200" s="21"/>
    </row>
    <row r="201" spans="1:20" s="18" customFormat="1" ht="17.100000000000001" customHeight="1" x14ac:dyDescent="0.2">
      <c r="A201" s="13">
        <v>180</v>
      </c>
      <c r="B201" s="13">
        <v>101</v>
      </c>
      <c r="C201" s="13" t="s">
        <v>541</v>
      </c>
      <c r="D201" s="20">
        <f>E201+L201+N201+P201+R201+T201</f>
        <v>1915232.43</v>
      </c>
      <c r="E201" s="21">
        <f t="shared" si="26"/>
        <v>1915232.43</v>
      </c>
      <c r="F201" s="22"/>
      <c r="G201" s="21">
        <v>1915232.43</v>
      </c>
      <c r="H201" s="22"/>
      <c r="I201" s="21"/>
      <c r="J201" s="20"/>
      <c r="K201" s="21"/>
      <c r="L201" s="22"/>
      <c r="M201" s="21"/>
      <c r="N201" s="21"/>
      <c r="O201" s="21"/>
      <c r="P201" s="21"/>
      <c r="Q201" s="21"/>
      <c r="R201" s="21"/>
      <c r="S201" s="21"/>
      <c r="T201" s="21"/>
    </row>
    <row r="202" spans="1:20" s="18" customFormat="1" ht="17.100000000000001" customHeight="1" x14ac:dyDescent="0.2">
      <c r="A202" s="13">
        <v>181</v>
      </c>
      <c r="B202" s="13">
        <v>102</v>
      </c>
      <c r="C202" s="13" t="s">
        <v>756</v>
      </c>
      <c r="D202" s="20">
        <f t="shared" si="25"/>
        <v>1140200.29</v>
      </c>
      <c r="E202" s="21">
        <f t="shared" si="26"/>
        <v>0</v>
      </c>
      <c r="F202" s="22"/>
      <c r="G202" s="21"/>
      <c r="H202" s="22"/>
      <c r="I202" s="21"/>
      <c r="J202" s="20"/>
      <c r="K202" s="21">
        <v>1018</v>
      </c>
      <c r="L202" s="22">
        <v>1140200.29</v>
      </c>
      <c r="M202" s="21"/>
      <c r="N202" s="21"/>
      <c r="O202" s="21"/>
      <c r="P202" s="21"/>
      <c r="Q202" s="21"/>
      <c r="R202" s="21"/>
      <c r="S202" s="21"/>
      <c r="T202" s="21"/>
    </row>
    <row r="203" spans="1:20" s="18" customFormat="1" ht="17.100000000000001" customHeight="1" x14ac:dyDescent="0.2">
      <c r="A203" s="13">
        <v>182</v>
      </c>
      <c r="B203" s="13">
        <v>103</v>
      </c>
      <c r="C203" s="13" t="s">
        <v>757</v>
      </c>
      <c r="D203" s="20">
        <f t="shared" si="25"/>
        <v>2816139.48</v>
      </c>
      <c r="E203" s="21">
        <f t="shared" si="26"/>
        <v>0</v>
      </c>
      <c r="F203" s="22"/>
      <c r="G203" s="22"/>
      <c r="H203" s="21"/>
      <c r="I203" s="21"/>
      <c r="J203" s="20"/>
      <c r="K203" s="21">
        <v>1033.4000000000001</v>
      </c>
      <c r="L203" s="20">
        <v>2816139.48</v>
      </c>
      <c r="M203" s="21"/>
      <c r="N203" s="21"/>
      <c r="O203" s="21"/>
      <c r="P203" s="21"/>
      <c r="Q203" s="21"/>
      <c r="R203" s="22"/>
      <c r="S203" s="21"/>
      <c r="T203" s="21"/>
    </row>
    <row r="204" spans="1:20" s="18" customFormat="1" ht="17.100000000000001" customHeight="1" x14ac:dyDescent="0.2">
      <c r="A204" s="13">
        <v>183</v>
      </c>
      <c r="B204" s="13">
        <v>104</v>
      </c>
      <c r="C204" s="13" t="s">
        <v>758</v>
      </c>
      <c r="D204" s="20">
        <f t="shared" si="25"/>
        <v>2819007</v>
      </c>
      <c r="E204" s="21">
        <f t="shared" si="26"/>
        <v>0</v>
      </c>
      <c r="F204" s="22"/>
      <c r="G204" s="21"/>
      <c r="H204" s="22"/>
      <c r="I204" s="21"/>
      <c r="J204" s="20"/>
      <c r="K204" s="21">
        <v>1034.5</v>
      </c>
      <c r="L204" s="22">
        <v>2819007</v>
      </c>
      <c r="M204" s="21"/>
      <c r="N204" s="21"/>
      <c r="O204" s="21"/>
      <c r="P204" s="21"/>
      <c r="Q204" s="21"/>
      <c r="R204" s="22"/>
      <c r="S204" s="21"/>
      <c r="T204" s="22"/>
    </row>
    <row r="205" spans="1:20" s="18" customFormat="1" ht="17.100000000000001" customHeight="1" x14ac:dyDescent="0.2">
      <c r="A205" s="13">
        <v>184</v>
      </c>
      <c r="B205" s="13">
        <v>105</v>
      </c>
      <c r="C205" s="13" t="s">
        <v>759</v>
      </c>
      <c r="D205" s="20">
        <f t="shared" si="25"/>
        <v>3601249</v>
      </c>
      <c r="E205" s="21">
        <f t="shared" si="26"/>
        <v>0</v>
      </c>
      <c r="F205" s="22"/>
      <c r="G205" s="21"/>
      <c r="H205" s="22"/>
      <c r="I205" s="21"/>
      <c r="J205" s="20"/>
      <c r="K205" s="21">
        <v>1321.5</v>
      </c>
      <c r="L205" s="22">
        <v>3601249</v>
      </c>
      <c r="M205" s="21"/>
      <c r="N205" s="21"/>
      <c r="O205" s="21"/>
      <c r="P205" s="21"/>
      <c r="Q205" s="21"/>
      <c r="R205" s="21"/>
      <c r="S205" s="21"/>
      <c r="T205" s="21"/>
    </row>
    <row r="206" spans="1:20" s="18" customFormat="1" ht="17.100000000000001" customHeight="1" x14ac:dyDescent="0.2">
      <c r="A206" s="13">
        <v>185</v>
      </c>
      <c r="B206" s="13">
        <v>106</v>
      </c>
      <c r="C206" s="13" t="s">
        <v>760</v>
      </c>
      <c r="D206" s="20">
        <f t="shared" si="25"/>
        <v>985024.85</v>
      </c>
      <c r="E206" s="21">
        <f t="shared" si="26"/>
        <v>985024.85</v>
      </c>
      <c r="F206" s="21"/>
      <c r="G206" s="21"/>
      <c r="H206" s="21">
        <v>985024.85</v>
      </c>
      <c r="I206" s="21"/>
      <c r="J206" s="20"/>
      <c r="K206" s="21"/>
      <c r="L206" s="22"/>
      <c r="M206" s="21"/>
      <c r="N206" s="21"/>
      <c r="O206" s="21"/>
      <c r="P206" s="21"/>
      <c r="Q206" s="21"/>
      <c r="R206" s="21"/>
      <c r="S206" s="21"/>
      <c r="T206" s="21"/>
    </row>
    <row r="207" spans="1:20" s="9" customFormat="1" ht="17.100000000000001" customHeight="1" x14ac:dyDescent="0.2">
      <c r="A207" s="13">
        <v>186</v>
      </c>
      <c r="B207" s="13">
        <v>107</v>
      </c>
      <c r="C207" s="13" t="s">
        <v>137</v>
      </c>
      <c r="D207" s="20">
        <f t="shared" si="25"/>
        <v>76340.25</v>
      </c>
      <c r="E207" s="21">
        <f t="shared" si="26"/>
        <v>76340.25</v>
      </c>
      <c r="F207" s="21">
        <v>76340.25</v>
      </c>
      <c r="G207" s="21"/>
      <c r="H207" s="21"/>
      <c r="I207" s="21"/>
      <c r="J207" s="20"/>
      <c r="K207" s="21"/>
      <c r="L207" s="22"/>
      <c r="M207" s="21"/>
      <c r="N207" s="21"/>
      <c r="O207" s="21"/>
      <c r="P207" s="21"/>
      <c r="Q207" s="21"/>
      <c r="R207" s="22"/>
      <c r="S207" s="21"/>
      <c r="T207" s="21"/>
    </row>
    <row r="208" spans="1:20" s="18" customFormat="1" ht="17.100000000000001" customHeight="1" x14ac:dyDescent="0.2">
      <c r="A208" s="13">
        <v>187</v>
      </c>
      <c r="B208" s="13">
        <v>108</v>
      </c>
      <c r="C208" s="13" t="s">
        <v>761</v>
      </c>
      <c r="D208" s="20">
        <f t="shared" si="25"/>
        <v>4793199.1765900003</v>
      </c>
      <c r="E208" s="21">
        <f t="shared" si="26"/>
        <v>2176670.3165900004</v>
      </c>
      <c r="F208" s="22"/>
      <c r="G208" s="21">
        <v>1341955.79</v>
      </c>
      <c r="H208" s="22"/>
      <c r="I208" s="21"/>
      <c r="J208" s="20">
        <v>834714.52659000026</v>
      </c>
      <c r="K208" s="21">
        <v>996.86</v>
      </c>
      <c r="L208" s="22">
        <v>2616528.86</v>
      </c>
      <c r="M208" s="21"/>
      <c r="N208" s="21"/>
      <c r="O208" s="21"/>
      <c r="P208" s="21"/>
      <c r="Q208" s="21"/>
      <c r="R208" s="21"/>
      <c r="S208" s="21"/>
      <c r="T208" s="21"/>
    </row>
    <row r="209" spans="1:20" s="18" customFormat="1" ht="17.100000000000001" customHeight="1" x14ac:dyDescent="0.2">
      <c r="A209" s="13">
        <v>188</v>
      </c>
      <c r="B209" s="13">
        <v>109</v>
      </c>
      <c r="C209" s="13" t="s">
        <v>762</v>
      </c>
      <c r="D209" s="20">
        <f t="shared" si="25"/>
        <v>1449683.43</v>
      </c>
      <c r="E209" s="21">
        <f t="shared" si="26"/>
        <v>0</v>
      </c>
      <c r="F209" s="22"/>
      <c r="G209" s="21"/>
      <c r="H209" s="22"/>
      <c r="I209" s="21"/>
      <c r="J209" s="20"/>
      <c r="K209" s="21">
        <v>531.97</v>
      </c>
      <c r="L209" s="22">
        <v>1449683.43</v>
      </c>
      <c r="M209" s="21"/>
      <c r="N209" s="21"/>
      <c r="O209" s="21"/>
      <c r="P209" s="21"/>
      <c r="Q209" s="21"/>
      <c r="R209" s="21"/>
      <c r="S209" s="21"/>
      <c r="T209" s="21"/>
    </row>
    <row r="210" spans="1:20" s="18" customFormat="1" ht="17.100000000000001" customHeight="1" x14ac:dyDescent="0.2">
      <c r="A210" s="13">
        <v>189</v>
      </c>
      <c r="B210" s="13">
        <v>110</v>
      </c>
      <c r="C210" s="13" t="s">
        <v>763</v>
      </c>
      <c r="D210" s="20">
        <f t="shared" si="25"/>
        <v>1136265.31</v>
      </c>
      <c r="E210" s="21">
        <f t="shared" si="26"/>
        <v>0</v>
      </c>
      <c r="F210" s="21"/>
      <c r="G210" s="22"/>
      <c r="H210" s="21"/>
      <c r="I210" s="21"/>
      <c r="J210" s="22"/>
      <c r="K210" s="21">
        <v>397.09</v>
      </c>
      <c r="L210" s="20">
        <v>1136265.31</v>
      </c>
      <c r="M210" s="21"/>
      <c r="N210" s="21"/>
      <c r="O210" s="21"/>
      <c r="P210" s="21"/>
      <c r="Q210" s="21"/>
      <c r="R210" s="21"/>
      <c r="S210" s="21"/>
      <c r="T210" s="21"/>
    </row>
    <row r="211" spans="1:20" s="18" customFormat="1" ht="16.5" customHeight="1" x14ac:dyDescent="0.2">
      <c r="A211" s="13">
        <v>190</v>
      </c>
      <c r="B211" s="13">
        <v>111</v>
      </c>
      <c r="C211" s="13" t="s">
        <v>764</v>
      </c>
      <c r="D211" s="20">
        <f t="shared" si="25"/>
        <v>6111684.3399999999</v>
      </c>
      <c r="E211" s="21">
        <f t="shared" si="26"/>
        <v>6111684.3399999999</v>
      </c>
      <c r="F211" s="22"/>
      <c r="G211" s="21">
        <v>1274029.1599999999</v>
      </c>
      <c r="H211" s="22">
        <v>2799299.9</v>
      </c>
      <c r="I211" s="21"/>
      <c r="J211" s="20">
        <v>2038355.28</v>
      </c>
      <c r="K211" s="21"/>
      <c r="L211" s="22"/>
      <c r="M211" s="21"/>
      <c r="N211" s="21"/>
      <c r="O211" s="21"/>
      <c r="P211" s="21"/>
      <c r="Q211" s="21"/>
      <c r="R211" s="21"/>
      <c r="S211" s="21"/>
      <c r="T211" s="21"/>
    </row>
    <row r="212" spans="1:20" s="18" customFormat="1" ht="17.100000000000001" customHeight="1" x14ac:dyDescent="0.2">
      <c r="A212" s="13">
        <v>191</v>
      </c>
      <c r="B212" s="13">
        <v>112</v>
      </c>
      <c r="C212" s="13" t="s">
        <v>765</v>
      </c>
      <c r="D212" s="20">
        <f t="shared" si="25"/>
        <v>2745466.97</v>
      </c>
      <c r="E212" s="21">
        <f t="shared" si="26"/>
        <v>0</v>
      </c>
      <c r="F212" s="22"/>
      <c r="G212" s="22"/>
      <c r="H212" s="22"/>
      <c r="I212" s="21"/>
      <c r="J212" s="22"/>
      <c r="K212" s="21">
        <v>1041.6099999999999</v>
      </c>
      <c r="L212" s="22">
        <v>2745466.97</v>
      </c>
      <c r="M212" s="21"/>
      <c r="N212" s="21"/>
      <c r="O212" s="21"/>
      <c r="P212" s="21"/>
      <c r="Q212" s="21"/>
      <c r="R212" s="22"/>
      <c r="S212" s="21"/>
      <c r="T212" s="22"/>
    </row>
    <row r="213" spans="1:20" s="18" customFormat="1" ht="17.100000000000001" customHeight="1" x14ac:dyDescent="0.2">
      <c r="A213" s="13">
        <v>192</v>
      </c>
      <c r="B213" s="13">
        <v>113</v>
      </c>
      <c r="C213" s="13" t="s">
        <v>766</v>
      </c>
      <c r="D213" s="20">
        <f t="shared" si="25"/>
        <v>724944.26</v>
      </c>
      <c r="E213" s="21">
        <f t="shared" si="26"/>
        <v>724944.26</v>
      </c>
      <c r="F213" s="21"/>
      <c r="G213" s="21"/>
      <c r="H213" s="21">
        <v>724944.26</v>
      </c>
      <c r="I213" s="21"/>
      <c r="J213" s="20"/>
      <c r="K213" s="21"/>
      <c r="L213" s="20"/>
      <c r="M213" s="79"/>
      <c r="N213" s="22"/>
      <c r="O213" s="21"/>
      <c r="P213" s="21"/>
      <c r="Q213" s="21"/>
      <c r="R213" s="21"/>
      <c r="S213" s="21"/>
      <c r="T213" s="21"/>
    </row>
    <row r="214" spans="1:20" s="18" customFormat="1" ht="17.100000000000001" customHeight="1" x14ac:dyDescent="0.2">
      <c r="A214" s="13">
        <v>193</v>
      </c>
      <c r="B214" s="13">
        <v>114</v>
      </c>
      <c r="C214" s="13" t="s">
        <v>169</v>
      </c>
      <c r="D214" s="20">
        <f t="shared" si="25"/>
        <v>1266019.93</v>
      </c>
      <c r="E214" s="21">
        <f t="shared" si="26"/>
        <v>1266019.93</v>
      </c>
      <c r="F214" s="21"/>
      <c r="G214" s="21"/>
      <c r="H214" s="21">
        <v>1266019.93</v>
      </c>
      <c r="I214" s="21"/>
      <c r="J214" s="20"/>
      <c r="K214" s="21"/>
      <c r="L214" s="20"/>
      <c r="M214" s="79"/>
      <c r="N214" s="22"/>
      <c r="O214" s="21"/>
      <c r="P214" s="21"/>
      <c r="Q214" s="21"/>
      <c r="R214" s="21"/>
      <c r="S214" s="21"/>
      <c r="T214" s="21"/>
    </row>
    <row r="215" spans="1:20" s="9" customFormat="1" ht="17.100000000000001" customHeight="1" x14ac:dyDescent="0.2">
      <c r="A215" s="13">
        <v>194</v>
      </c>
      <c r="B215" s="13">
        <v>115</v>
      </c>
      <c r="C215" s="13" t="s">
        <v>767</v>
      </c>
      <c r="D215" s="20">
        <f t="shared" si="25"/>
        <v>1794433.98</v>
      </c>
      <c r="E215" s="21">
        <f t="shared" si="26"/>
        <v>1794433.98</v>
      </c>
      <c r="F215" s="22"/>
      <c r="G215" s="22">
        <v>1073106.18</v>
      </c>
      <c r="H215" s="22"/>
      <c r="I215" s="21"/>
      <c r="J215" s="22">
        <v>721327.8</v>
      </c>
      <c r="K215" s="21"/>
      <c r="L215" s="22"/>
      <c r="M215" s="21"/>
      <c r="N215" s="21"/>
      <c r="O215" s="21"/>
      <c r="P215" s="21"/>
      <c r="Q215" s="21"/>
      <c r="R215" s="21"/>
      <c r="S215" s="21"/>
      <c r="T215" s="21"/>
    </row>
    <row r="216" spans="1:20" s="9" customFormat="1" ht="17.100000000000001" customHeight="1" x14ac:dyDescent="0.2">
      <c r="A216" s="13">
        <v>195</v>
      </c>
      <c r="B216" s="13">
        <v>116</v>
      </c>
      <c r="C216" s="13" t="s">
        <v>768</v>
      </c>
      <c r="D216" s="20">
        <f t="shared" si="25"/>
        <v>5492292.6900000004</v>
      </c>
      <c r="E216" s="21">
        <f t="shared" si="26"/>
        <v>0</v>
      </c>
      <c r="F216" s="22"/>
      <c r="G216" s="21"/>
      <c r="H216" s="22"/>
      <c r="I216" s="21"/>
      <c r="J216" s="20"/>
      <c r="K216" s="21">
        <v>2015.43</v>
      </c>
      <c r="L216" s="20">
        <v>5492292.6900000004</v>
      </c>
      <c r="M216" s="21"/>
      <c r="N216" s="21"/>
      <c r="O216" s="21"/>
      <c r="P216" s="21"/>
      <c r="Q216" s="21"/>
      <c r="R216" s="21"/>
      <c r="S216" s="21"/>
      <c r="T216" s="21"/>
    </row>
    <row r="217" spans="1:20" s="9" customFormat="1" ht="17.100000000000001" customHeight="1" x14ac:dyDescent="0.2">
      <c r="A217" s="13">
        <v>196</v>
      </c>
      <c r="B217" s="13">
        <v>117</v>
      </c>
      <c r="C217" s="13" t="s">
        <v>769</v>
      </c>
      <c r="D217" s="20">
        <f t="shared" si="25"/>
        <v>830341.53</v>
      </c>
      <c r="E217" s="21">
        <f t="shared" si="26"/>
        <v>830341.53</v>
      </c>
      <c r="F217" s="22">
        <v>830341.53</v>
      </c>
      <c r="G217" s="22"/>
      <c r="H217" s="22"/>
      <c r="I217" s="21"/>
      <c r="J217" s="22"/>
      <c r="K217" s="21"/>
      <c r="L217" s="20"/>
      <c r="M217" s="21"/>
      <c r="N217" s="21"/>
      <c r="O217" s="21"/>
      <c r="P217" s="21"/>
      <c r="Q217" s="21"/>
      <c r="R217" s="21"/>
      <c r="S217" s="21"/>
      <c r="T217" s="21"/>
    </row>
    <row r="218" spans="1:20" s="9" customFormat="1" ht="17.100000000000001" customHeight="1" x14ac:dyDescent="0.2">
      <c r="A218" s="13">
        <v>197</v>
      </c>
      <c r="B218" s="13">
        <v>118</v>
      </c>
      <c r="C218" s="13" t="s">
        <v>770</v>
      </c>
      <c r="D218" s="20">
        <f t="shared" si="25"/>
        <v>5554916.9500000002</v>
      </c>
      <c r="E218" s="21">
        <f t="shared" si="26"/>
        <v>0</v>
      </c>
      <c r="F218" s="21"/>
      <c r="G218" s="21"/>
      <c r="H218" s="21"/>
      <c r="I218" s="21"/>
      <c r="J218" s="20"/>
      <c r="K218" s="21">
        <v>2038.41</v>
      </c>
      <c r="L218" s="22">
        <v>5554916.9500000002</v>
      </c>
      <c r="M218" s="21"/>
      <c r="N218" s="21"/>
      <c r="O218" s="21"/>
      <c r="P218" s="21"/>
      <c r="Q218" s="21"/>
      <c r="R218" s="22"/>
      <c r="S218" s="21"/>
      <c r="T218" s="21"/>
    </row>
    <row r="219" spans="1:20" s="9" customFormat="1" ht="17.100000000000001" customHeight="1" x14ac:dyDescent="0.2">
      <c r="A219" s="13">
        <v>198</v>
      </c>
      <c r="B219" s="13">
        <v>119</v>
      </c>
      <c r="C219" s="13" t="s">
        <v>771</v>
      </c>
      <c r="D219" s="20">
        <f t="shared" si="25"/>
        <v>3164220.77</v>
      </c>
      <c r="E219" s="21">
        <f t="shared" si="26"/>
        <v>0</v>
      </c>
      <c r="F219" s="22"/>
      <c r="G219" s="21"/>
      <c r="H219" s="22"/>
      <c r="I219" s="21"/>
      <c r="J219" s="20"/>
      <c r="K219" s="21">
        <v>1161.1300000000001</v>
      </c>
      <c r="L219" s="22">
        <v>3164220.77</v>
      </c>
      <c r="M219" s="21"/>
      <c r="N219" s="21"/>
      <c r="O219" s="21"/>
      <c r="P219" s="21"/>
      <c r="Q219" s="21"/>
      <c r="R219" s="21"/>
      <c r="S219" s="21"/>
      <c r="T219" s="21"/>
    </row>
    <row r="220" spans="1:20" s="9" customFormat="1" ht="17.100000000000001" customHeight="1" x14ac:dyDescent="0.2">
      <c r="A220" s="13">
        <v>199</v>
      </c>
      <c r="B220" s="13">
        <v>120</v>
      </c>
      <c r="C220" s="13" t="s">
        <v>772</v>
      </c>
      <c r="D220" s="20">
        <f t="shared" si="25"/>
        <v>786518.36</v>
      </c>
      <c r="E220" s="21">
        <f t="shared" si="26"/>
        <v>786518.36</v>
      </c>
      <c r="F220" s="22">
        <v>786518.36</v>
      </c>
      <c r="G220" s="21"/>
      <c r="H220" s="22"/>
      <c r="I220" s="21"/>
      <c r="J220" s="20"/>
      <c r="K220" s="21"/>
      <c r="L220" s="22"/>
      <c r="M220" s="21"/>
      <c r="N220" s="21"/>
      <c r="O220" s="21"/>
      <c r="P220" s="21"/>
      <c r="Q220" s="21"/>
      <c r="R220" s="21"/>
      <c r="S220" s="21"/>
      <c r="T220" s="21"/>
    </row>
    <row r="221" spans="1:20" s="9" customFormat="1" ht="17.100000000000001" customHeight="1" x14ac:dyDescent="0.2">
      <c r="A221" s="13">
        <v>200</v>
      </c>
      <c r="B221" s="13">
        <v>121</v>
      </c>
      <c r="C221" s="13" t="s">
        <v>773</v>
      </c>
      <c r="D221" s="20">
        <f t="shared" si="25"/>
        <v>3113947.57</v>
      </c>
      <c r="E221" s="21">
        <f t="shared" si="26"/>
        <v>0</v>
      </c>
      <c r="F221" s="22"/>
      <c r="G221" s="21"/>
      <c r="H221" s="22"/>
      <c r="I221" s="21"/>
      <c r="J221" s="20"/>
      <c r="K221" s="21">
        <v>1194.96</v>
      </c>
      <c r="L221" s="22">
        <v>3113947.57</v>
      </c>
      <c r="M221" s="21"/>
      <c r="N221" s="21"/>
      <c r="O221" s="21"/>
      <c r="P221" s="21"/>
      <c r="Q221" s="21"/>
      <c r="R221" s="21"/>
      <c r="S221" s="21"/>
      <c r="T221" s="21"/>
    </row>
    <row r="222" spans="1:20" s="9" customFormat="1" ht="16.5" customHeight="1" x14ac:dyDescent="0.2">
      <c r="A222" s="13">
        <v>201</v>
      </c>
      <c r="B222" s="13">
        <v>122</v>
      </c>
      <c r="C222" s="13" t="s">
        <v>774</v>
      </c>
      <c r="D222" s="20">
        <f t="shared" si="25"/>
        <v>2737698.7199999997</v>
      </c>
      <c r="E222" s="21">
        <f t="shared" si="26"/>
        <v>2737698.7199999997</v>
      </c>
      <c r="F222" s="22">
        <v>1245655.22</v>
      </c>
      <c r="G222" s="21"/>
      <c r="H222" s="22">
        <v>1492043.5</v>
      </c>
      <c r="I222" s="21"/>
      <c r="J222" s="20"/>
      <c r="K222" s="21"/>
      <c r="L222" s="22"/>
      <c r="M222" s="21"/>
      <c r="N222" s="21"/>
      <c r="O222" s="21"/>
      <c r="P222" s="21"/>
      <c r="Q222" s="21"/>
      <c r="R222" s="21"/>
      <c r="S222" s="21"/>
      <c r="T222" s="21"/>
    </row>
    <row r="223" spans="1:20" s="9" customFormat="1" ht="17.100000000000001" customHeight="1" x14ac:dyDescent="0.2">
      <c r="A223" s="13">
        <v>202</v>
      </c>
      <c r="B223" s="13">
        <v>123</v>
      </c>
      <c r="C223" s="13" t="s">
        <v>775</v>
      </c>
      <c r="D223" s="20">
        <f t="shared" si="25"/>
        <v>6812806.25</v>
      </c>
      <c r="E223" s="21">
        <f>F223+G223+H223+I223+J223</f>
        <v>0</v>
      </c>
      <c r="F223" s="22"/>
      <c r="G223" s="21"/>
      <c r="H223" s="22"/>
      <c r="I223" s="21"/>
      <c r="J223" s="20"/>
      <c r="K223" s="21">
        <v>2500</v>
      </c>
      <c r="L223" s="22">
        <v>6812806.25</v>
      </c>
      <c r="M223" s="21"/>
      <c r="N223" s="21"/>
      <c r="O223" s="21"/>
      <c r="P223" s="21"/>
      <c r="Q223" s="21"/>
      <c r="R223" s="21"/>
      <c r="S223" s="21"/>
      <c r="T223" s="21"/>
    </row>
    <row r="224" spans="1:20" s="18" customFormat="1" ht="17.100000000000001" customHeight="1" x14ac:dyDescent="0.2">
      <c r="A224" s="13">
        <v>203</v>
      </c>
      <c r="B224" s="13">
        <v>124</v>
      </c>
      <c r="C224" s="13" t="s">
        <v>776</v>
      </c>
      <c r="D224" s="20">
        <f t="shared" si="25"/>
        <v>3200397.48</v>
      </c>
      <c r="E224" s="21">
        <f>F224+G224+H224+I224+J224</f>
        <v>0</v>
      </c>
      <c r="F224" s="22"/>
      <c r="G224" s="21"/>
      <c r="H224" s="22"/>
      <c r="I224" s="21"/>
      <c r="J224" s="20"/>
      <c r="K224" s="21">
        <v>1301.0999999999999</v>
      </c>
      <c r="L224" s="22">
        <v>3200397.48</v>
      </c>
      <c r="M224" s="21"/>
      <c r="N224" s="21"/>
      <c r="O224" s="21"/>
      <c r="P224" s="21"/>
      <c r="Q224" s="21"/>
      <c r="R224" s="21"/>
      <c r="S224" s="21"/>
      <c r="T224" s="21"/>
    </row>
    <row r="225" spans="1:20" s="18" customFormat="1" ht="17.100000000000001" customHeight="1" x14ac:dyDescent="0.2">
      <c r="A225" s="13">
        <v>204</v>
      </c>
      <c r="B225" s="13">
        <v>125</v>
      </c>
      <c r="C225" s="13" t="s">
        <v>777</v>
      </c>
      <c r="D225" s="20">
        <f t="shared" si="25"/>
        <v>1766971.8699999999</v>
      </c>
      <c r="E225" s="21">
        <f>F225+G225+H225+I225+J225</f>
        <v>1766971.8699999999</v>
      </c>
      <c r="F225" s="22"/>
      <c r="G225" s="21">
        <v>1766971.8699999999</v>
      </c>
      <c r="H225" s="22"/>
      <c r="I225" s="21"/>
      <c r="J225" s="20"/>
      <c r="K225" s="21"/>
      <c r="L225" s="22"/>
      <c r="M225" s="21"/>
      <c r="N225" s="21"/>
      <c r="O225" s="21"/>
      <c r="P225" s="21"/>
      <c r="Q225" s="21"/>
      <c r="R225" s="21"/>
      <c r="S225" s="21"/>
      <c r="T225" s="21"/>
    </row>
    <row r="226" spans="1:20" s="18" customFormat="1" ht="17.100000000000001" customHeight="1" x14ac:dyDescent="0.2">
      <c r="A226" s="13">
        <v>205</v>
      </c>
      <c r="B226" s="13">
        <v>126</v>
      </c>
      <c r="C226" s="13" t="s">
        <v>778</v>
      </c>
      <c r="D226" s="20">
        <f t="shared" si="25"/>
        <v>3374530.01</v>
      </c>
      <c r="E226" s="21">
        <f t="shared" ref="E226:E231" si="27">F226+G226+H226+I226+J226</f>
        <v>3374530.01</v>
      </c>
      <c r="F226" s="22">
        <v>896244.32</v>
      </c>
      <c r="G226" s="21">
        <v>1233965.3500000001</v>
      </c>
      <c r="H226" s="22">
        <v>1244320.3400000001</v>
      </c>
      <c r="I226" s="21"/>
      <c r="J226" s="20"/>
      <c r="K226" s="21"/>
      <c r="L226" s="22"/>
      <c r="M226" s="21"/>
      <c r="N226" s="21"/>
      <c r="O226" s="21"/>
      <c r="P226" s="21"/>
      <c r="Q226" s="21"/>
      <c r="R226" s="21"/>
      <c r="S226" s="21"/>
      <c r="T226" s="21"/>
    </row>
    <row r="227" spans="1:20" s="18" customFormat="1" ht="17.100000000000001" customHeight="1" x14ac:dyDescent="0.2">
      <c r="A227" s="13">
        <v>206</v>
      </c>
      <c r="B227" s="13">
        <v>127</v>
      </c>
      <c r="C227" s="13" t="s">
        <v>779</v>
      </c>
      <c r="D227" s="20">
        <f t="shared" si="25"/>
        <v>4040473.17</v>
      </c>
      <c r="E227" s="21">
        <f t="shared" si="27"/>
        <v>4040473.17</v>
      </c>
      <c r="F227" s="22"/>
      <c r="G227" s="22">
        <v>1538614.37</v>
      </c>
      <c r="H227" s="21">
        <v>1544819.97</v>
      </c>
      <c r="I227" s="21"/>
      <c r="J227" s="20">
        <v>957038.83000000007</v>
      </c>
      <c r="K227" s="21"/>
      <c r="L227" s="20"/>
      <c r="M227" s="21"/>
      <c r="N227" s="21"/>
      <c r="O227" s="21"/>
      <c r="P227" s="21"/>
      <c r="Q227" s="21"/>
      <c r="R227" s="22"/>
      <c r="S227" s="21"/>
      <c r="T227" s="21"/>
    </row>
    <row r="228" spans="1:20" s="18" customFormat="1" ht="17.100000000000001" customHeight="1" x14ac:dyDescent="0.2">
      <c r="A228" s="13">
        <v>207</v>
      </c>
      <c r="B228" s="13">
        <v>128</v>
      </c>
      <c r="C228" s="13" t="s">
        <v>780</v>
      </c>
      <c r="D228" s="20">
        <f t="shared" si="25"/>
        <v>5411232.0899999999</v>
      </c>
      <c r="E228" s="21">
        <f t="shared" si="27"/>
        <v>0</v>
      </c>
      <c r="F228" s="22"/>
      <c r="G228" s="21"/>
      <c r="H228" s="22"/>
      <c r="I228" s="21"/>
      <c r="J228" s="20"/>
      <c r="K228" s="21">
        <v>1984.88</v>
      </c>
      <c r="L228" s="22">
        <v>5411232.0899999999</v>
      </c>
      <c r="M228" s="21"/>
      <c r="N228" s="21"/>
      <c r="O228" s="21"/>
      <c r="P228" s="21"/>
      <c r="Q228" s="21"/>
      <c r="R228" s="21"/>
      <c r="S228" s="21"/>
      <c r="T228" s="21"/>
    </row>
    <row r="229" spans="1:20" s="18" customFormat="1" ht="17.100000000000001" customHeight="1" x14ac:dyDescent="0.2">
      <c r="A229" s="13">
        <v>208</v>
      </c>
      <c r="B229" s="13">
        <v>129</v>
      </c>
      <c r="C229" s="13" t="s">
        <v>781</v>
      </c>
      <c r="D229" s="20">
        <f t="shared" ref="D229:D255" si="28">E229+L229+N229+P229+R229+T229</f>
        <v>5326738.37</v>
      </c>
      <c r="E229" s="21">
        <f t="shared" si="27"/>
        <v>1569594.54</v>
      </c>
      <c r="F229" s="22"/>
      <c r="G229" s="21"/>
      <c r="H229" s="22">
        <v>1569594.54</v>
      </c>
      <c r="I229" s="21"/>
      <c r="J229" s="20"/>
      <c r="K229" s="21">
        <v>1466.85</v>
      </c>
      <c r="L229" s="22">
        <v>3757143.83</v>
      </c>
      <c r="M229" s="21"/>
      <c r="N229" s="21"/>
      <c r="O229" s="21"/>
      <c r="P229" s="21"/>
      <c r="Q229" s="21"/>
      <c r="R229" s="21"/>
      <c r="S229" s="21"/>
      <c r="T229" s="21"/>
    </row>
    <row r="230" spans="1:20" s="18" customFormat="1" ht="17.100000000000001" customHeight="1" x14ac:dyDescent="0.2">
      <c r="A230" s="13">
        <v>209</v>
      </c>
      <c r="B230" s="13">
        <v>130</v>
      </c>
      <c r="C230" s="13" t="s">
        <v>782</v>
      </c>
      <c r="D230" s="20">
        <f t="shared" si="28"/>
        <v>4006109.62</v>
      </c>
      <c r="E230" s="21">
        <f t="shared" si="27"/>
        <v>0</v>
      </c>
      <c r="F230" s="22"/>
      <c r="G230" s="21"/>
      <c r="H230" s="22"/>
      <c r="I230" s="21"/>
      <c r="J230" s="20"/>
      <c r="K230" s="21">
        <v>1467.91</v>
      </c>
      <c r="L230" s="22">
        <v>4006109.62</v>
      </c>
      <c r="M230" s="21"/>
      <c r="N230" s="21"/>
      <c r="O230" s="21"/>
      <c r="P230" s="21"/>
      <c r="Q230" s="21"/>
      <c r="R230" s="21"/>
      <c r="S230" s="21"/>
      <c r="T230" s="21"/>
    </row>
    <row r="231" spans="1:20" s="18" customFormat="1" ht="17.100000000000001" customHeight="1" x14ac:dyDescent="0.2">
      <c r="A231" s="13">
        <v>210</v>
      </c>
      <c r="B231" s="13">
        <v>131</v>
      </c>
      <c r="C231" s="13" t="s">
        <v>783</v>
      </c>
      <c r="D231" s="20">
        <f t="shared" si="28"/>
        <v>973226.93</v>
      </c>
      <c r="E231" s="21">
        <f t="shared" si="27"/>
        <v>973226.93</v>
      </c>
      <c r="F231" s="22">
        <v>973226.93</v>
      </c>
      <c r="G231" s="22"/>
      <c r="H231" s="22"/>
      <c r="I231" s="21"/>
      <c r="J231" s="22"/>
      <c r="K231" s="21"/>
      <c r="L231" s="22"/>
      <c r="M231" s="21"/>
      <c r="N231" s="21"/>
      <c r="O231" s="21"/>
      <c r="P231" s="21"/>
      <c r="Q231" s="21"/>
      <c r="R231" s="22"/>
      <c r="S231" s="21"/>
      <c r="T231" s="22"/>
    </row>
    <row r="232" spans="1:20" s="18" customFormat="1" ht="17.100000000000001" customHeight="1" x14ac:dyDescent="0.2">
      <c r="A232" s="13">
        <v>211</v>
      </c>
      <c r="B232" s="13">
        <v>132</v>
      </c>
      <c r="C232" s="13" t="s">
        <v>784</v>
      </c>
      <c r="D232" s="20">
        <f t="shared" si="28"/>
        <v>1144156.9099999999</v>
      </c>
      <c r="E232" s="21">
        <f>F232+G232+H232+I232+J232</f>
        <v>1144156.9099999999</v>
      </c>
      <c r="F232" s="22">
        <v>1144156.9099999999</v>
      </c>
      <c r="G232" s="21"/>
      <c r="H232" s="21"/>
      <c r="I232" s="21"/>
      <c r="J232" s="20"/>
      <c r="K232" s="21"/>
      <c r="L232" s="22"/>
      <c r="M232" s="21"/>
      <c r="N232" s="21"/>
      <c r="O232" s="21"/>
      <c r="P232" s="21"/>
      <c r="Q232" s="21"/>
      <c r="R232" s="21"/>
      <c r="S232" s="21"/>
      <c r="T232" s="21"/>
    </row>
    <row r="233" spans="1:20" s="18" customFormat="1" ht="17.100000000000001" customHeight="1" x14ac:dyDescent="0.2">
      <c r="A233" s="13">
        <v>212</v>
      </c>
      <c r="B233" s="13">
        <v>133</v>
      </c>
      <c r="C233" s="13" t="s">
        <v>140</v>
      </c>
      <c r="D233" s="20">
        <f t="shared" si="28"/>
        <v>2815254.38</v>
      </c>
      <c r="E233" s="21">
        <f t="shared" ref="E233:E239" si="29">F233+G233+H233+I233+J233</f>
        <v>0</v>
      </c>
      <c r="F233" s="21"/>
      <c r="G233" s="21"/>
      <c r="H233" s="21"/>
      <c r="I233" s="21"/>
      <c r="J233" s="20"/>
      <c r="K233" s="21">
        <v>1035.5999999999999</v>
      </c>
      <c r="L233" s="20">
        <v>2815254.38</v>
      </c>
      <c r="M233" s="79"/>
      <c r="N233" s="22"/>
      <c r="O233" s="21"/>
      <c r="P233" s="21"/>
      <c r="Q233" s="21"/>
      <c r="R233" s="21"/>
      <c r="S233" s="21"/>
      <c r="T233" s="21"/>
    </row>
    <row r="234" spans="1:20" s="18" customFormat="1" ht="17.100000000000001" customHeight="1" x14ac:dyDescent="0.2">
      <c r="A234" s="13">
        <v>213</v>
      </c>
      <c r="B234" s="13">
        <v>134</v>
      </c>
      <c r="C234" s="13" t="s">
        <v>785</v>
      </c>
      <c r="D234" s="20">
        <f t="shared" si="28"/>
        <v>489092.81</v>
      </c>
      <c r="E234" s="21">
        <f t="shared" si="29"/>
        <v>489092.81</v>
      </c>
      <c r="F234" s="22"/>
      <c r="G234" s="22">
        <v>489092.81</v>
      </c>
      <c r="H234" s="22"/>
      <c r="I234" s="21"/>
      <c r="J234" s="22"/>
      <c r="K234" s="21"/>
      <c r="L234" s="22"/>
      <c r="M234" s="21"/>
      <c r="N234" s="21"/>
      <c r="O234" s="21"/>
      <c r="P234" s="21"/>
      <c r="Q234" s="21"/>
      <c r="R234" s="21"/>
      <c r="S234" s="21"/>
      <c r="T234" s="21"/>
    </row>
    <row r="235" spans="1:20" s="9" customFormat="1" ht="17.100000000000001" customHeight="1" x14ac:dyDescent="0.2">
      <c r="A235" s="13">
        <v>214</v>
      </c>
      <c r="B235" s="13">
        <v>135</v>
      </c>
      <c r="C235" s="13" t="s">
        <v>786</v>
      </c>
      <c r="D235" s="20">
        <f t="shared" si="28"/>
        <v>3308374.4</v>
      </c>
      <c r="E235" s="21">
        <f t="shared" si="29"/>
        <v>0</v>
      </c>
      <c r="F235" s="22"/>
      <c r="G235" s="21"/>
      <c r="H235" s="22"/>
      <c r="I235" s="21"/>
      <c r="J235" s="20"/>
      <c r="K235" s="21">
        <v>1213.7</v>
      </c>
      <c r="L235" s="22">
        <v>3308374.4</v>
      </c>
      <c r="M235" s="21"/>
      <c r="N235" s="21"/>
      <c r="O235" s="21"/>
      <c r="P235" s="21"/>
      <c r="Q235" s="21"/>
      <c r="R235" s="21"/>
      <c r="S235" s="21"/>
      <c r="T235" s="21"/>
    </row>
    <row r="236" spans="1:20" s="9" customFormat="1" ht="17.100000000000001" customHeight="1" x14ac:dyDescent="0.2">
      <c r="A236" s="13">
        <v>215</v>
      </c>
      <c r="B236" s="13">
        <v>136</v>
      </c>
      <c r="C236" s="13" t="s">
        <v>787</v>
      </c>
      <c r="D236" s="20">
        <f t="shared" si="28"/>
        <v>3256470.22</v>
      </c>
      <c r="E236" s="21">
        <f t="shared" si="29"/>
        <v>0</v>
      </c>
      <c r="F236" s="22"/>
      <c r="G236" s="21"/>
      <c r="H236" s="22"/>
      <c r="I236" s="21"/>
      <c r="J236" s="20"/>
      <c r="K236" s="21">
        <v>1194.4000000000001</v>
      </c>
      <c r="L236" s="22">
        <v>3256470.22</v>
      </c>
      <c r="M236" s="21"/>
      <c r="N236" s="21"/>
      <c r="O236" s="21"/>
      <c r="P236" s="21"/>
      <c r="Q236" s="21"/>
      <c r="R236" s="21"/>
      <c r="S236" s="21"/>
      <c r="T236" s="21"/>
    </row>
    <row r="237" spans="1:20" s="9" customFormat="1" ht="17.100000000000001" customHeight="1" x14ac:dyDescent="0.2">
      <c r="A237" s="13">
        <v>216</v>
      </c>
      <c r="B237" s="13">
        <v>137</v>
      </c>
      <c r="C237" s="13" t="s">
        <v>788</v>
      </c>
      <c r="D237" s="20">
        <f t="shared" si="28"/>
        <v>1089902.31</v>
      </c>
      <c r="E237" s="21">
        <f t="shared" si="29"/>
        <v>1089902.31</v>
      </c>
      <c r="F237" s="22">
        <v>1089902.31</v>
      </c>
      <c r="G237" s="21"/>
      <c r="H237" s="22"/>
      <c r="I237" s="21"/>
      <c r="J237" s="20"/>
      <c r="K237" s="21"/>
      <c r="L237" s="22"/>
      <c r="M237" s="21"/>
      <c r="N237" s="21"/>
      <c r="O237" s="21"/>
      <c r="P237" s="21"/>
      <c r="Q237" s="21"/>
      <c r="R237" s="21"/>
      <c r="S237" s="21"/>
      <c r="T237" s="21"/>
    </row>
    <row r="238" spans="1:20" s="9" customFormat="1" ht="17.100000000000001" customHeight="1" x14ac:dyDescent="0.2">
      <c r="A238" s="13">
        <v>217</v>
      </c>
      <c r="B238" s="13">
        <v>138</v>
      </c>
      <c r="C238" s="13" t="s">
        <v>789</v>
      </c>
      <c r="D238" s="20">
        <f t="shared" si="28"/>
        <v>3936172.54</v>
      </c>
      <c r="E238" s="21">
        <f t="shared" si="29"/>
        <v>0</v>
      </c>
      <c r="F238" s="22"/>
      <c r="G238" s="21"/>
      <c r="H238" s="22"/>
      <c r="I238" s="21"/>
      <c r="J238" s="20"/>
      <c r="K238" s="21">
        <v>1443.2</v>
      </c>
      <c r="L238" s="20">
        <v>3936172.54</v>
      </c>
      <c r="M238" s="21"/>
      <c r="N238" s="21"/>
      <c r="O238" s="21"/>
      <c r="P238" s="21"/>
      <c r="Q238" s="21"/>
      <c r="R238" s="21"/>
      <c r="S238" s="21"/>
      <c r="T238" s="21"/>
    </row>
    <row r="239" spans="1:20" s="9" customFormat="1" ht="17.100000000000001" customHeight="1" x14ac:dyDescent="0.2">
      <c r="A239" s="13">
        <v>218</v>
      </c>
      <c r="B239" s="13">
        <v>139</v>
      </c>
      <c r="C239" s="13" t="s">
        <v>790</v>
      </c>
      <c r="D239" s="20">
        <f t="shared" si="28"/>
        <v>992462.84000000008</v>
      </c>
      <c r="E239" s="21">
        <f t="shared" si="29"/>
        <v>992462.84000000008</v>
      </c>
      <c r="F239" s="22"/>
      <c r="G239" s="21">
        <v>474280.83</v>
      </c>
      <c r="H239" s="22"/>
      <c r="I239" s="21"/>
      <c r="J239" s="20">
        <v>518182.01</v>
      </c>
      <c r="K239" s="21"/>
      <c r="L239" s="22"/>
      <c r="M239" s="21"/>
      <c r="N239" s="21"/>
      <c r="O239" s="21"/>
      <c r="P239" s="21"/>
      <c r="Q239" s="21"/>
      <c r="R239" s="21"/>
      <c r="S239" s="21"/>
      <c r="T239" s="21"/>
    </row>
    <row r="240" spans="1:20" s="6" customFormat="1" ht="17.100000000000001" customHeight="1" x14ac:dyDescent="0.2">
      <c r="A240" s="13">
        <v>219</v>
      </c>
      <c r="B240" s="13">
        <v>140</v>
      </c>
      <c r="C240" s="13" t="s">
        <v>80</v>
      </c>
      <c r="D240" s="20">
        <f t="shared" si="28"/>
        <v>512932.92</v>
      </c>
      <c r="E240" s="21">
        <f>F240+G240+H240+I240+J240</f>
        <v>0</v>
      </c>
      <c r="F240" s="22"/>
      <c r="G240" s="21"/>
      <c r="H240" s="22"/>
      <c r="I240" s="21"/>
      <c r="J240" s="20"/>
      <c r="K240" s="21"/>
      <c r="L240" s="22"/>
      <c r="M240" s="21"/>
      <c r="N240" s="21"/>
      <c r="O240" s="21"/>
      <c r="P240" s="21"/>
      <c r="Q240" s="21">
        <v>165</v>
      </c>
      <c r="R240" s="21">
        <v>205078.68</v>
      </c>
      <c r="S240" s="21">
        <v>165</v>
      </c>
      <c r="T240" s="21">
        <v>307854.24</v>
      </c>
    </row>
    <row r="241" spans="1:20" s="18" customFormat="1" ht="28.5" customHeight="1" x14ac:dyDescent="0.25">
      <c r="A241" s="13"/>
      <c r="B241" s="16"/>
      <c r="C241" s="150" t="s">
        <v>68</v>
      </c>
      <c r="D241" s="153">
        <f t="shared" ref="D241:T241" si="30">SUM(D242:D260)</f>
        <v>22368452.680000003</v>
      </c>
      <c r="E241" s="153">
        <f t="shared" si="30"/>
        <v>599427.79</v>
      </c>
      <c r="F241" s="153">
        <f t="shared" si="30"/>
        <v>390871.93000000005</v>
      </c>
      <c r="G241" s="153">
        <f t="shared" si="30"/>
        <v>208555.86</v>
      </c>
      <c r="H241" s="153">
        <f t="shared" si="30"/>
        <v>0</v>
      </c>
      <c r="I241" s="153">
        <f t="shared" si="30"/>
        <v>0</v>
      </c>
      <c r="J241" s="153">
        <f t="shared" si="30"/>
        <v>0</v>
      </c>
      <c r="K241" s="153">
        <f t="shared" si="30"/>
        <v>8128.2</v>
      </c>
      <c r="L241" s="153">
        <f t="shared" si="30"/>
        <v>21769024.890000001</v>
      </c>
      <c r="M241" s="153">
        <f t="shared" si="30"/>
        <v>0</v>
      </c>
      <c r="N241" s="153">
        <f t="shared" si="30"/>
        <v>0</v>
      </c>
      <c r="O241" s="153">
        <f t="shared" si="30"/>
        <v>0</v>
      </c>
      <c r="P241" s="153">
        <f t="shared" si="30"/>
        <v>0</v>
      </c>
      <c r="Q241" s="153">
        <f t="shared" si="30"/>
        <v>0</v>
      </c>
      <c r="R241" s="153">
        <f t="shared" si="30"/>
        <v>0</v>
      </c>
      <c r="S241" s="153">
        <f t="shared" si="30"/>
        <v>0</v>
      </c>
      <c r="T241" s="153">
        <f t="shared" si="30"/>
        <v>0</v>
      </c>
    </row>
    <row r="242" spans="1:20" s="9" customFormat="1" ht="17.100000000000001" customHeight="1" x14ac:dyDescent="0.2">
      <c r="A242" s="13">
        <v>220</v>
      </c>
      <c r="B242" s="13">
        <v>1</v>
      </c>
      <c r="C242" s="23" t="s">
        <v>791</v>
      </c>
      <c r="D242" s="20">
        <f t="shared" ref="D242:D260" si="31">E242+L242+N242+P242+R242+T242</f>
        <v>682828.06</v>
      </c>
      <c r="E242" s="21">
        <f t="shared" ref="E242:E260" si="32">F242+G242+H242+I242+J242</f>
        <v>0</v>
      </c>
      <c r="F242" s="21"/>
      <c r="G242" s="21"/>
      <c r="H242" s="21"/>
      <c r="I242" s="21"/>
      <c r="J242" s="20"/>
      <c r="K242" s="21">
        <v>250.8</v>
      </c>
      <c r="L242" s="22">
        <v>682828.06</v>
      </c>
      <c r="M242" s="21"/>
      <c r="N242" s="21"/>
      <c r="O242" s="21"/>
      <c r="P242" s="21"/>
      <c r="Q242" s="21"/>
      <c r="R242" s="21"/>
      <c r="S242" s="21"/>
      <c r="T242" s="21"/>
    </row>
    <row r="243" spans="1:20" s="18" customFormat="1" ht="17.100000000000001" customHeight="1" x14ac:dyDescent="0.2">
      <c r="A243" s="13">
        <v>221</v>
      </c>
      <c r="B243" s="13">
        <v>2</v>
      </c>
      <c r="C243" s="23" t="s">
        <v>792</v>
      </c>
      <c r="D243" s="20">
        <f t="shared" si="31"/>
        <v>1580889.04</v>
      </c>
      <c r="E243" s="21">
        <f t="shared" si="32"/>
        <v>0</v>
      </c>
      <c r="F243" s="21"/>
      <c r="G243" s="21"/>
      <c r="H243" s="21"/>
      <c r="I243" s="21"/>
      <c r="J243" s="20"/>
      <c r="K243" s="21">
        <v>580.20000000000005</v>
      </c>
      <c r="L243" s="22">
        <v>1580889.04</v>
      </c>
      <c r="M243" s="21"/>
      <c r="N243" s="21"/>
      <c r="O243" s="21"/>
      <c r="P243" s="21"/>
      <c r="Q243" s="21"/>
      <c r="R243" s="21"/>
      <c r="S243" s="21"/>
      <c r="T243" s="21"/>
    </row>
    <row r="244" spans="1:20" s="18" customFormat="1" ht="17.100000000000001" customHeight="1" x14ac:dyDescent="0.2">
      <c r="A244" s="13">
        <v>222</v>
      </c>
      <c r="B244" s="13">
        <v>3</v>
      </c>
      <c r="C244" s="23" t="s">
        <v>793</v>
      </c>
      <c r="D244" s="20">
        <f t="shared" si="31"/>
        <v>1337640.8600000001</v>
      </c>
      <c r="E244" s="21">
        <f t="shared" si="32"/>
        <v>0</v>
      </c>
      <c r="F244" s="21"/>
      <c r="G244" s="21"/>
      <c r="H244" s="21"/>
      <c r="I244" s="21"/>
      <c r="J244" s="20"/>
      <c r="K244" s="21">
        <v>490.9</v>
      </c>
      <c r="L244" s="22">
        <v>1337640.8600000001</v>
      </c>
      <c r="M244" s="21"/>
      <c r="N244" s="21"/>
      <c r="O244" s="21"/>
      <c r="P244" s="21"/>
      <c r="Q244" s="21"/>
      <c r="R244" s="21"/>
      <c r="S244" s="21"/>
      <c r="T244" s="21"/>
    </row>
    <row r="245" spans="1:20" s="9" customFormat="1" ht="17.100000000000001" customHeight="1" x14ac:dyDescent="0.2">
      <c r="A245" s="13">
        <v>223</v>
      </c>
      <c r="B245" s="13">
        <v>4</v>
      </c>
      <c r="C245" s="23" t="s">
        <v>794</v>
      </c>
      <c r="D245" s="20">
        <f t="shared" si="31"/>
        <v>1321942.94</v>
      </c>
      <c r="E245" s="21">
        <f t="shared" si="32"/>
        <v>0</v>
      </c>
      <c r="F245" s="21"/>
      <c r="G245" s="21"/>
      <c r="H245" s="21"/>
      <c r="I245" s="21"/>
      <c r="J245" s="20"/>
      <c r="K245" s="21">
        <v>485.1</v>
      </c>
      <c r="L245" s="22">
        <v>1321942.94</v>
      </c>
      <c r="M245" s="21"/>
      <c r="N245" s="21"/>
      <c r="O245" s="21"/>
      <c r="P245" s="21"/>
      <c r="Q245" s="21"/>
      <c r="R245" s="21"/>
      <c r="S245" s="21"/>
      <c r="T245" s="21"/>
    </row>
    <row r="246" spans="1:20" s="9" customFormat="1" ht="15" customHeight="1" x14ac:dyDescent="0.2">
      <c r="A246" s="13">
        <v>224</v>
      </c>
      <c r="B246" s="13">
        <v>5</v>
      </c>
      <c r="C246" s="23" t="s">
        <v>795</v>
      </c>
      <c r="D246" s="20">
        <f t="shared" si="31"/>
        <v>1358201.06</v>
      </c>
      <c r="E246" s="21">
        <f t="shared" si="32"/>
        <v>0</v>
      </c>
      <c r="F246" s="21"/>
      <c r="G246" s="21"/>
      <c r="H246" s="21"/>
      <c r="I246" s="21"/>
      <c r="J246" s="20"/>
      <c r="K246" s="21">
        <v>498.4</v>
      </c>
      <c r="L246" s="22">
        <v>1358201.06</v>
      </c>
      <c r="M246" s="21"/>
      <c r="N246" s="21"/>
      <c r="O246" s="21"/>
      <c r="P246" s="21"/>
      <c r="Q246" s="21"/>
      <c r="R246" s="21"/>
      <c r="S246" s="21"/>
      <c r="T246" s="21"/>
    </row>
    <row r="247" spans="1:20" s="18" customFormat="1" ht="17.100000000000001" customHeight="1" x14ac:dyDescent="0.2">
      <c r="A247" s="13">
        <v>225</v>
      </c>
      <c r="B247" s="13">
        <v>6</v>
      </c>
      <c r="C247" s="23" t="s">
        <v>796</v>
      </c>
      <c r="D247" s="20">
        <f t="shared" si="31"/>
        <v>1546441.29</v>
      </c>
      <c r="E247" s="21">
        <f t="shared" si="32"/>
        <v>0</v>
      </c>
      <c r="F247" s="21"/>
      <c r="G247" s="21"/>
      <c r="H247" s="21"/>
      <c r="I247" s="21"/>
      <c r="J247" s="20"/>
      <c r="K247" s="21">
        <v>567.5</v>
      </c>
      <c r="L247" s="22">
        <v>1546441.29</v>
      </c>
      <c r="M247" s="21"/>
      <c r="N247" s="21"/>
      <c r="O247" s="21"/>
      <c r="P247" s="21"/>
      <c r="Q247" s="21"/>
      <c r="R247" s="21"/>
      <c r="S247" s="21"/>
      <c r="T247" s="21"/>
    </row>
    <row r="248" spans="1:20" s="9" customFormat="1" ht="15" customHeight="1" x14ac:dyDescent="0.2">
      <c r="A248" s="13">
        <v>226</v>
      </c>
      <c r="B248" s="13">
        <v>7</v>
      </c>
      <c r="C248" s="23" t="s">
        <v>797</v>
      </c>
      <c r="D248" s="20">
        <f t="shared" si="31"/>
        <v>1580297.84</v>
      </c>
      <c r="E248" s="21">
        <f t="shared" si="32"/>
        <v>0</v>
      </c>
      <c r="F248" s="21"/>
      <c r="G248" s="21"/>
      <c r="H248" s="21"/>
      <c r="I248" s="21"/>
      <c r="J248" s="20"/>
      <c r="K248" s="21">
        <v>579.9</v>
      </c>
      <c r="L248" s="22">
        <v>1580297.84</v>
      </c>
      <c r="M248" s="21"/>
      <c r="N248" s="21"/>
      <c r="O248" s="21"/>
      <c r="P248" s="21"/>
      <c r="Q248" s="21"/>
      <c r="R248" s="21"/>
      <c r="S248" s="21"/>
      <c r="T248" s="21"/>
    </row>
    <row r="249" spans="1:20" s="9" customFormat="1" ht="15" customHeight="1" x14ac:dyDescent="0.2">
      <c r="A249" s="13">
        <v>227</v>
      </c>
      <c r="B249" s="13">
        <v>8</v>
      </c>
      <c r="C249" s="23" t="s">
        <v>798</v>
      </c>
      <c r="D249" s="20">
        <f t="shared" si="31"/>
        <v>1572679.39</v>
      </c>
      <c r="E249" s="21">
        <f t="shared" si="32"/>
        <v>0</v>
      </c>
      <c r="F249" s="21"/>
      <c r="G249" s="21"/>
      <c r="H249" s="21"/>
      <c r="I249" s="21"/>
      <c r="J249" s="20"/>
      <c r="K249" s="21">
        <v>577.29999999999995</v>
      </c>
      <c r="L249" s="22">
        <v>1572679.39</v>
      </c>
      <c r="M249" s="21"/>
      <c r="N249" s="21"/>
      <c r="O249" s="21"/>
      <c r="P249" s="21"/>
      <c r="Q249" s="21"/>
      <c r="R249" s="21"/>
      <c r="S249" s="21"/>
      <c r="T249" s="21"/>
    </row>
    <row r="250" spans="1:20" s="18" customFormat="1" ht="17.100000000000001" customHeight="1" x14ac:dyDescent="0.2">
      <c r="A250" s="13">
        <v>228</v>
      </c>
      <c r="B250" s="13">
        <v>9</v>
      </c>
      <c r="C250" s="23" t="s">
        <v>799</v>
      </c>
      <c r="D250" s="20">
        <f t="shared" si="31"/>
        <v>1748066.16</v>
      </c>
      <c r="E250" s="21">
        <f t="shared" si="32"/>
        <v>0</v>
      </c>
      <c r="F250" s="21"/>
      <c r="G250" s="21"/>
      <c r="H250" s="21"/>
      <c r="I250" s="21"/>
      <c r="J250" s="20"/>
      <c r="K250" s="21">
        <v>643.5</v>
      </c>
      <c r="L250" s="22">
        <v>1748066.16</v>
      </c>
      <c r="M250" s="21"/>
      <c r="N250" s="21"/>
      <c r="O250" s="21"/>
      <c r="P250" s="21"/>
      <c r="Q250" s="21"/>
      <c r="R250" s="21"/>
      <c r="S250" s="21"/>
      <c r="T250" s="21"/>
    </row>
    <row r="251" spans="1:20" s="9" customFormat="1" ht="17.100000000000001" customHeight="1" x14ac:dyDescent="0.2">
      <c r="A251" s="13">
        <v>229</v>
      </c>
      <c r="B251" s="13">
        <v>10</v>
      </c>
      <c r="C251" s="23" t="s">
        <v>800</v>
      </c>
      <c r="D251" s="20">
        <f t="shared" si="31"/>
        <v>1518983.27</v>
      </c>
      <c r="E251" s="21">
        <f t="shared" si="32"/>
        <v>0</v>
      </c>
      <c r="F251" s="21"/>
      <c r="G251" s="21"/>
      <c r="H251" s="21"/>
      <c r="I251" s="21"/>
      <c r="J251" s="20"/>
      <c r="K251" s="21">
        <v>557.4</v>
      </c>
      <c r="L251" s="22">
        <v>1518983.27</v>
      </c>
      <c r="M251" s="21"/>
      <c r="N251" s="21"/>
      <c r="O251" s="21"/>
      <c r="P251" s="21"/>
      <c r="Q251" s="21"/>
      <c r="R251" s="21"/>
      <c r="S251" s="21"/>
      <c r="T251" s="21"/>
    </row>
    <row r="252" spans="1:20" s="9" customFormat="1" ht="15" customHeight="1" x14ac:dyDescent="0.2">
      <c r="A252" s="13">
        <v>230</v>
      </c>
      <c r="B252" s="13">
        <v>11</v>
      </c>
      <c r="C252" s="23" t="s">
        <v>801</v>
      </c>
      <c r="D252" s="20">
        <f t="shared" si="31"/>
        <v>1277200</v>
      </c>
      <c r="E252" s="21">
        <f t="shared" si="32"/>
        <v>0</v>
      </c>
      <c r="F252" s="21"/>
      <c r="G252" s="21"/>
      <c r="H252" s="21"/>
      <c r="I252" s="21"/>
      <c r="J252" s="20"/>
      <c r="K252" s="21">
        <v>575.9</v>
      </c>
      <c r="L252" s="22">
        <v>1277200</v>
      </c>
      <c r="M252" s="21"/>
      <c r="N252" s="21"/>
      <c r="O252" s="21"/>
      <c r="P252" s="21"/>
      <c r="Q252" s="21"/>
      <c r="R252" s="21"/>
      <c r="S252" s="21"/>
      <c r="T252" s="21"/>
    </row>
    <row r="253" spans="1:20" s="9" customFormat="1" ht="15" customHeight="1" x14ac:dyDescent="0.2">
      <c r="A253" s="13">
        <v>231</v>
      </c>
      <c r="B253" s="13">
        <v>12</v>
      </c>
      <c r="C253" s="23" t="s">
        <v>802</v>
      </c>
      <c r="D253" s="20">
        <f t="shared" si="31"/>
        <v>78346.990000000005</v>
      </c>
      <c r="E253" s="21">
        <f t="shared" si="32"/>
        <v>78346.990000000005</v>
      </c>
      <c r="F253" s="21">
        <v>78346.990000000005</v>
      </c>
      <c r="G253" s="21"/>
      <c r="H253" s="21"/>
      <c r="I253" s="21"/>
      <c r="J253" s="20"/>
      <c r="K253" s="21"/>
      <c r="L253" s="22"/>
      <c r="M253" s="21"/>
      <c r="N253" s="21"/>
      <c r="O253" s="21"/>
      <c r="P253" s="21"/>
      <c r="Q253" s="21"/>
      <c r="R253" s="21"/>
      <c r="S253" s="21"/>
      <c r="T253" s="21"/>
    </row>
    <row r="254" spans="1:20" s="9" customFormat="1" ht="15" customHeight="1" x14ac:dyDescent="0.2">
      <c r="A254" s="13">
        <v>232</v>
      </c>
      <c r="B254" s="13">
        <v>13</v>
      </c>
      <c r="C254" s="23" t="s">
        <v>803</v>
      </c>
      <c r="D254" s="20">
        <f t="shared" si="31"/>
        <v>1063887.83</v>
      </c>
      <c r="E254" s="21">
        <f t="shared" si="32"/>
        <v>0</v>
      </c>
      <c r="F254" s="21"/>
      <c r="G254" s="21"/>
      <c r="H254" s="21"/>
      <c r="I254" s="21"/>
      <c r="J254" s="20"/>
      <c r="K254" s="21">
        <v>390.4</v>
      </c>
      <c r="L254" s="22">
        <v>1063887.83</v>
      </c>
      <c r="M254" s="21"/>
      <c r="N254" s="21"/>
      <c r="O254" s="21"/>
      <c r="P254" s="21"/>
      <c r="Q254" s="21"/>
      <c r="R254" s="21"/>
      <c r="S254" s="21"/>
      <c r="T254" s="21"/>
    </row>
    <row r="255" spans="1:20" s="9" customFormat="1" ht="15" customHeight="1" x14ac:dyDescent="0.2">
      <c r="A255" s="13">
        <v>233</v>
      </c>
      <c r="B255" s="13">
        <v>14</v>
      </c>
      <c r="C255" s="23" t="s">
        <v>804</v>
      </c>
      <c r="D255" s="20">
        <f t="shared" si="31"/>
        <v>1399802.1600000001</v>
      </c>
      <c r="E255" s="21">
        <f t="shared" si="32"/>
        <v>120792.33</v>
      </c>
      <c r="F255" s="21">
        <v>120792.33</v>
      </c>
      <c r="G255" s="21"/>
      <c r="H255" s="21"/>
      <c r="I255" s="21"/>
      <c r="J255" s="20"/>
      <c r="K255" s="21">
        <v>493.3</v>
      </c>
      <c r="L255" s="22">
        <v>1279009.83</v>
      </c>
      <c r="M255" s="21"/>
      <c r="N255" s="21"/>
      <c r="O255" s="21"/>
      <c r="P255" s="21"/>
      <c r="Q255" s="21"/>
      <c r="R255" s="21"/>
      <c r="S255" s="21"/>
      <c r="T255" s="21"/>
    </row>
    <row r="256" spans="1:20" s="18" customFormat="1" ht="17.100000000000001" customHeight="1" x14ac:dyDescent="0.2">
      <c r="A256" s="13">
        <v>234</v>
      </c>
      <c r="B256" s="13">
        <v>15</v>
      </c>
      <c r="C256" s="23" t="s">
        <v>805</v>
      </c>
      <c r="D256" s="20">
        <f t="shared" si="31"/>
        <v>730605.36</v>
      </c>
      <c r="E256" s="21">
        <f t="shared" si="32"/>
        <v>0</v>
      </c>
      <c r="F256" s="21"/>
      <c r="G256" s="21"/>
      <c r="H256" s="21"/>
      <c r="I256" s="21"/>
      <c r="J256" s="20"/>
      <c r="K256" s="21">
        <v>268.10000000000002</v>
      </c>
      <c r="L256" s="22">
        <v>730605.36</v>
      </c>
      <c r="M256" s="21"/>
      <c r="N256" s="21"/>
      <c r="O256" s="21"/>
      <c r="P256" s="21"/>
      <c r="Q256" s="21"/>
      <c r="R256" s="21"/>
      <c r="S256" s="21"/>
      <c r="T256" s="21"/>
    </row>
    <row r="257" spans="1:20" s="9" customFormat="1" ht="15" customHeight="1" x14ac:dyDescent="0.2">
      <c r="A257" s="13">
        <v>235</v>
      </c>
      <c r="B257" s="13">
        <v>16</v>
      </c>
      <c r="C257" s="23" t="s">
        <v>806</v>
      </c>
      <c r="D257" s="20">
        <f t="shared" si="31"/>
        <v>3170351.96</v>
      </c>
      <c r="E257" s="21">
        <f t="shared" si="32"/>
        <v>0</v>
      </c>
      <c r="F257" s="21"/>
      <c r="G257" s="21"/>
      <c r="H257" s="21"/>
      <c r="I257" s="21"/>
      <c r="J257" s="20"/>
      <c r="K257" s="21">
        <v>1169.5</v>
      </c>
      <c r="L257" s="22">
        <v>3170351.96</v>
      </c>
      <c r="M257" s="21"/>
      <c r="N257" s="21"/>
      <c r="O257" s="21"/>
      <c r="P257" s="21"/>
      <c r="Q257" s="21"/>
      <c r="R257" s="21"/>
      <c r="S257" s="21"/>
      <c r="T257" s="21"/>
    </row>
    <row r="258" spans="1:20" s="9" customFormat="1" ht="15" customHeight="1" x14ac:dyDescent="0.2">
      <c r="A258" s="13">
        <v>236</v>
      </c>
      <c r="B258" s="13">
        <v>17</v>
      </c>
      <c r="C258" s="23" t="s">
        <v>807</v>
      </c>
      <c r="D258" s="20">
        <f t="shared" si="31"/>
        <v>95947.19</v>
      </c>
      <c r="E258" s="21">
        <f t="shared" si="32"/>
        <v>95947.19</v>
      </c>
      <c r="F258" s="21"/>
      <c r="G258" s="21">
        <v>95947.19</v>
      </c>
      <c r="H258" s="21"/>
      <c r="I258" s="21"/>
      <c r="J258" s="20"/>
      <c r="K258" s="21"/>
      <c r="L258" s="22"/>
      <c r="M258" s="21"/>
      <c r="N258" s="21"/>
      <c r="O258" s="21"/>
      <c r="P258" s="21"/>
      <c r="Q258" s="21"/>
      <c r="R258" s="21"/>
      <c r="S258" s="21"/>
      <c r="T258" s="21"/>
    </row>
    <row r="259" spans="1:20" s="9" customFormat="1" ht="15" customHeight="1" x14ac:dyDescent="0.2">
      <c r="A259" s="13">
        <v>237</v>
      </c>
      <c r="B259" s="13">
        <v>18</v>
      </c>
      <c r="C259" s="23" t="s">
        <v>808</v>
      </c>
      <c r="D259" s="20">
        <f t="shared" si="31"/>
        <v>209410.94</v>
      </c>
      <c r="E259" s="21">
        <f t="shared" si="32"/>
        <v>209410.94</v>
      </c>
      <c r="F259" s="21">
        <v>96802.27</v>
      </c>
      <c r="G259" s="21">
        <v>112608.67</v>
      </c>
      <c r="H259" s="21"/>
      <c r="I259" s="21"/>
      <c r="J259" s="20"/>
      <c r="K259" s="21"/>
      <c r="L259" s="22"/>
      <c r="M259" s="21"/>
      <c r="N259" s="21"/>
      <c r="O259" s="21"/>
      <c r="P259" s="21"/>
      <c r="Q259" s="21"/>
      <c r="R259" s="21"/>
      <c r="S259" s="21"/>
      <c r="T259" s="21"/>
    </row>
    <row r="260" spans="1:20" s="9" customFormat="1" ht="17.100000000000001" customHeight="1" x14ac:dyDescent="0.2">
      <c r="A260" s="13">
        <v>238</v>
      </c>
      <c r="B260" s="13">
        <v>19</v>
      </c>
      <c r="C260" s="23" t="s">
        <v>809</v>
      </c>
      <c r="D260" s="20">
        <f t="shared" si="31"/>
        <v>94930.34</v>
      </c>
      <c r="E260" s="21">
        <f t="shared" si="32"/>
        <v>94930.34</v>
      </c>
      <c r="F260" s="21">
        <v>94930.34</v>
      </c>
      <c r="G260" s="21"/>
      <c r="H260" s="21"/>
      <c r="I260" s="21"/>
      <c r="J260" s="20"/>
      <c r="K260" s="21"/>
      <c r="L260" s="22"/>
      <c r="M260" s="21"/>
      <c r="N260" s="21"/>
      <c r="O260" s="21"/>
      <c r="P260" s="21"/>
      <c r="Q260" s="21"/>
      <c r="R260" s="21"/>
      <c r="S260" s="21"/>
      <c r="T260" s="21"/>
    </row>
    <row r="261" spans="1:20" s="18" customFormat="1" ht="28.5" customHeight="1" x14ac:dyDescent="0.25">
      <c r="A261" s="13"/>
      <c r="B261" s="16"/>
      <c r="C261" s="150" t="s">
        <v>69</v>
      </c>
      <c r="D261" s="156">
        <f t="shared" ref="D261:T261" si="33">SUM(D262:D264)</f>
        <v>2713353.75</v>
      </c>
      <c r="E261" s="156">
        <f t="shared" si="33"/>
        <v>0</v>
      </c>
      <c r="F261" s="156">
        <f t="shared" si="33"/>
        <v>0</v>
      </c>
      <c r="G261" s="156">
        <f t="shared" si="33"/>
        <v>0</v>
      </c>
      <c r="H261" s="156">
        <f t="shared" si="33"/>
        <v>0</v>
      </c>
      <c r="I261" s="156">
        <f t="shared" si="33"/>
        <v>0</v>
      </c>
      <c r="J261" s="156">
        <f t="shared" si="33"/>
        <v>0</v>
      </c>
      <c r="K261" s="156">
        <f t="shared" si="33"/>
        <v>928.8</v>
      </c>
      <c r="L261" s="156">
        <f t="shared" si="33"/>
        <v>2414152.7400000002</v>
      </c>
      <c r="M261" s="156">
        <f t="shared" si="33"/>
        <v>0</v>
      </c>
      <c r="N261" s="156">
        <f t="shared" si="33"/>
        <v>0</v>
      </c>
      <c r="O261" s="156">
        <f t="shared" si="33"/>
        <v>0</v>
      </c>
      <c r="P261" s="156">
        <f t="shared" si="33"/>
        <v>0</v>
      </c>
      <c r="Q261" s="156">
        <f t="shared" si="33"/>
        <v>65.56</v>
      </c>
      <c r="R261" s="156">
        <f t="shared" si="33"/>
        <v>74304.63</v>
      </c>
      <c r="S261" s="156">
        <f t="shared" si="33"/>
        <v>140.97</v>
      </c>
      <c r="T261" s="156">
        <f t="shared" si="33"/>
        <v>224896.38</v>
      </c>
    </row>
    <row r="262" spans="1:20" s="18" customFormat="1" ht="15" customHeight="1" x14ac:dyDescent="0.2">
      <c r="A262" s="13">
        <v>239</v>
      </c>
      <c r="B262" s="13">
        <v>1</v>
      </c>
      <c r="C262" s="23" t="s">
        <v>810</v>
      </c>
      <c r="D262" s="20">
        <f t="shared" ref="D262:D264" si="34">E262+L262+N262+P262+R262+T262</f>
        <v>97714.47</v>
      </c>
      <c r="E262" s="21">
        <f t="shared" ref="E262:E264" si="35">F262+G262+H262+I262+J262</f>
        <v>0</v>
      </c>
      <c r="F262" s="22"/>
      <c r="G262" s="21"/>
      <c r="H262" s="21"/>
      <c r="I262" s="21"/>
      <c r="J262" s="20"/>
      <c r="K262" s="21"/>
      <c r="L262" s="20"/>
      <c r="M262" s="21"/>
      <c r="N262" s="21"/>
      <c r="O262" s="21"/>
      <c r="P262" s="21"/>
      <c r="Q262" s="21">
        <v>22.76</v>
      </c>
      <c r="R262" s="21">
        <v>26616.03</v>
      </c>
      <c r="S262" s="21">
        <v>45.09</v>
      </c>
      <c r="T262" s="21">
        <v>71098.44</v>
      </c>
    </row>
    <row r="263" spans="1:20" s="157" customFormat="1" ht="15" customHeight="1" x14ac:dyDescent="0.2">
      <c r="A263" s="13">
        <v>240</v>
      </c>
      <c r="B263" s="13">
        <v>2</v>
      </c>
      <c r="C263" s="23" t="s">
        <v>811</v>
      </c>
      <c r="D263" s="20">
        <f t="shared" si="34"/>
        <v>201486.54</v>
      </c>
      <c r="E263" s="21">
        <f t="shared" si="35"/>
        <v>0</v>
      </c>
      <c r="F263" s="22"/>
      <c r="G263" s="22"/>
      <c r="H263" s="21"/>
      <c r="I263" s="21"/>
      <c r="J263" s="20"/>
      <c r="K263" s="21"/>
      <c r="L263" s="20"/>
      <c r="M263" s="21"/>
      <c r="N263" s="21"/>
      <c r="O263" s="21"/>
      <c r="P263" s="21"/>
      <c r="Q263" s="21">
        <v>42.8</v>
      </c>
      <c r="R263" s="21">
        <v>47688.6</v>
      </c>
      <c r="S263" s="21">
        <v>95.88</v>
      </c>
      <c r="T263" s="21">
        <v>153797.94</v>
      </c>
    </row>
    <row r="264" spans="1:20" s="18" customFormat="1" ht="15" customHeight="1" x14ac:dyDescent="0.2">
      <c r="A264" s="13">
        <v>241</v>
      </c>
      <c r="B264" s="13">
        <v>3</v>
      </c>
      <c r="C264" s="23" t="s">
        <v>339</v>
      </c>
      <c r="D264" s="20">
        <f t="shared" si="34"/>
        <v>2414152.7400000002</v>
      </c>
      <c r="E264" s="21">
        <f t="shared" si="35"/>
        <v>0</v>
      </c>
      <c r="F264" s="22"/>
      <c r="G264" s="21"/>
      <c r="H264" s="21"/>
      <c r="I264" s="21"/>
      <c r="J264" s="20"/>
      <c r="K264" s="21">
        <v>928.8</v>
      </c>
      <c r="L264" s="20">
        <v>2414152.7400000002</v>
      </c>
      <c r="M264" s="21"/>
      <c r="N264" s="21"/>
      <c r="O264" s="21"/>
      <c r="P264" s="21"/>
      <c r="Q264" s="21"/>
      <c r="R264" s="21"/>
      <c r="S264" s="21"/>
      <c r="T264" s="21"/>
    </row>
    <row r="265" spans="1:20" s="18" customFormat="1" ht="28.5" customHeight="1" x14ac:dyDescent="0.25">
      <c r="A265" s="13"/>
      <c r="B265" s="16"/>
      <c r="C265" s="150" t="s">
        <v>71</v>
      </c>
      <c r="D265" s="156">
        <f>SUM(D266:D268)</f>
        <v>2371207.79</v>
      </c>
      <c r="E265" s="156">
        <f t="shared" ref="E265:T265" si="36">SUM(E266:E268)</f>
        <v>181149.39</v>
      </c>
      <c r="F265" s="156">
        <f t="shared" si="36"/>
        <v>0</v>
      </c>
      <c r="G265" s="156">
        <f t="shared" si="36"/>
        <v>0</v>
      </c>
      <c r="H265" s="156">
        <f t="shared" si="36"/>
        <v>181149.39</v>
      </c>
      <c r="I265" s="156">
        <f t="shared" si="36"/>
        <v>0</v>
      </c>
      <c r="J265" s="156">
        <f t="shared" si="36"/>
        <v>0</v>
      </c>
      <c r="K265" s="156">
        <f t="shared" si="36"/>
        <v>1068.95</v>
      </c>
      <c r="L265" s="156">
        <f t="shared" si="36"/>
        <v>2190058.4</v>
      </c>
      <c r="M265" s="156">
        <f t="shared" si="36"/>
        <v>0</v>
      </c>
      <c r="N265" s="156">
        <f t="shared" si="36"/>
        <v>0</v>
      </c>
      <c r="O265" s="156">
        <f t="shared" si="36"/>
        <v>0</v>
      </c>
      <c r="P265" s="156">
        <f t="shared" si="36"/>
        <v>0</v>
      </c>
      <c r="Q265" s="156">
        <f t="shared" si="36"/>
        <v>0</v>
      </c>
      <c r="R265" s="156">
        <f t="shared" si="36"/>
        <v>0</v>
      </c>
      <c r="S265" s="156">
        <f t="shared" si="36"/>
        <v>0</v>
      </c>
      <c r="T265" s="156">
        <f t="shared" si="36"/>
        <v>0</v>
      </c>
    </row>
    <row r="266" spans="1:20" s="18" customFormat="1" ht="15" customHeight="1" x14ac:dyDescent="0.2">
      <c r="A266" s="13">
        <v>242</v>
      </c>
      <c r="B266" s="13">
        <v>1</v>
      </c>
      <c r="C266" s="13" t="s">
        <v>569</v>
      </c>
      <c r="D266" s="20">
        <f>E266+L266+N266+P266+R266+T266</f>
        <v>181149.39</v>
      </c>
      <c r="E266" s="21">
        <f>F266+G266+H266+I266+J266</f>
        <v>181149.39</v>
      </c>
      <c r="F266" s="21"/>
      <c r="G266" s="21"/>
      <c r="H266" s="21">
        <v>181149.39</v>
      </c>
      <c r="I266" s="21"/>
      <c r="J266" s="20"/>
      <c r="K266" s="21"/>
      <c r="L266" s="22"/>
      <c r="M266" s="21"/>
      <c r="N266" s="21"/>
      <c r="O266" s="21"/>
      <c r="P266" s="21"/>
      <c r="Q266" s="21"/>
      <c r="R266" s="21"/>
      <c r="S266" s="21"/>
      <c r="T266" s="21"/>
    </row>
    <row r="267" spans="1:20" s="18" customFormat="1" ht="15" customHeight="1" x14ac:dyDescent="0.2">
      <c r="A267" s="13">
        <v>243</v>
      </c>
      <c r="B267" s="13">
        <v>2</v>
      </c>
      <c r="C267" s="13" t="s">
        <v>812</v>
      </c>
      <c r="D267" s="20">
        <f>E267+L267+N267+P267+R267+T267</f>
        <v>816251.69</v>
      </c>
      <c r="E267" s="21">
        <f>F267+G267+H267+I267+J267</f>
        <v>0</v>
      </c>
      <c r="F267" s="21"/>
      <c r="G267" s="21"/>
      <c r="H267" s="21"/>
      <c r="I267" s="21"/>
      <c r="J267" s="20"/>
      <c r="K267" s="21">
        <v>451.17</v>
      </c>
      <c r="L267" s="22">
        <v>816251.69</v>
      </c>
      <c r="M267" s="21"/>
      <c r="N267" s="21"/>
      <c r="O267" s="21"/>
      <c r="P267" s="21"/>
      <c r="Q267" s="21"/>
      <c r="R267" s="21"/>
      <c r="S267" s="21"/>
      <c r="T267" s="21"/>
    </row>
    <row r="268" spans="1:20" s="18" customFormat="1" ht="15" customHeight="1" x14ac:dyDescent="0.2">
      <c r="A268" s="13">
        <v>244</v>
      </c>
      <c r="B268" s="13">
        <v>3</v>
      </c>
      <c r="C268" s="13" t="s">
        <v>813</v>
      </c>
      <c r="D268" s="20">
        <f>E268+L268+N268+P268+R268+T268</f>
        <v>1373806.71</v>
      </c>
      <c r="E268" s="21">
        <f>F268+G268+H268+I268+J268</f>
        <v>0</v>
      </c>
      <c r="F268" s="21"/>
      <c r="G268" s="21"/>
      <c r="H268" s="21"/>
      <c r="I268" s="21"/>
      <c r="J268" s="20"/>
      <c r="K268" s="21">
        <v>617.78</v>
      </c>
      <c r="L268" s="22">
        <v>1373806.71</v>
      </c>
      <c r="M268" s="21"/>
      <c r="N268" s="21"/>
      <c r="O268" s="21"/>
      <c r="P268" s="21"/>
      <c r="Q268" s="21"/>
      <c r="R268" s="21"/>
      <c r="S268" s="21"/>
      <c r="T268" s="21"/>
    </row>
    <row r="269" spans="1:20" s="18" customFormat="1" ht="28.5" customHeight="1" x14ac:dyDescent="0.25">
      <c r="A269" s="13"/>
      <c r="B269" s="16"/>
      <c r="C269" s="150" t="s">
        <v>72</v>
      </c>
      <c r="D269" s="156">
        <f t="shared" ref="D269:T269" si="37">SUM(D270:D270)</f>
        <v>1680037.12</v>
      </c>
      <c r="E269" s="156">
        <f t="shared" si="37"/>
        <v>0</v>
      </c>
      <c r="F269" s="156">
        <f t="shared" si="37"/>
        <v>0</v>
      </c>
      <c r="G269" s="156">
        <f t="shared" si="37"/>
        <v>0</v>
      </c>
      <c r="H269" s="156">
        <f t="shared" si="37"/>
        <v>0</v>
      </c>
      <c r="I269" s="156">
        <f t="shared" si="37"/>
        <v>0</v>
      </c>
      <c r="J269" s="156">
        <f t="shared" si="37"/>
        <v>0</v>
      </c>
      <c r="K269" s="156">
        <f t="shared" si="37"/>
        <v>616.5</v>
      </c>
      <c r="L269" s="156">
        <f t="shared" si="37"/>
        <v>1680037.12</v>
      </c>
      <c r="M269" s="156">
        <f t="shared" si="37"/>
        <v>0</v>
      </c>
      <c r="N269" s="156">
        <f t="shared" si="37"/>
        <v>0</v>
      </c>
      <c r="O269" s="156">
        <f t="shared" si="37"/>
        <v>0</v>
      </c>
      <c r="P269" s="156">
        <f t="shared" si="37"/>
        <v>0</v>
      </c>
      <c r="Q269" s="156">
        <f t="shared" si="37"/>
        <v>0</v>
      </c>
      <c r="R269" s="156">
        <f t="shared" si="37"/>
        <v>0</v>
      </c>
      <c r="S269" s="156">
        <f t="shared" si="37"/>
        <v>0</v>
      </c>
      <c r="T269" s="156">
        <f t="shared" si="37"/>
        <v>0</v>
      </c>
    </row>
    <row r="270" spans="1:20" s="18" customFormat="1" ht="15" customHeight="1" x14ac:dyDescent="0.2">
      <c r="A270" s="13">
        <v>245</v>
      </c>
      <c r="B270" s="13">
        <v>1</v>
      </c>
      <c r="C270" s="23" t="s">
        <v>148</v>
      </c>
      <c r="D270" s="20">
        <f>E270+L270+N270+P270+R270+T270</f>
        <v>1680037.12</v>
      </c>
      <c r="E270" s="21">
        <f>F270+G270+H270+I270+J270</f>
        <v>0</v>
      </c>
      <c r="F270" s="22"/>
      <c r="G270" s="21"/>
      <c r="H270" s="21"/>
      <c r="I270" s="21"/>
      <c r="J270" s="20"/>
      <c r="K270" s="21">
        <v>616.5</v>
      </c>
      <c r="L270" s="20">
        <v>1680037.12</v>
      </c>
      <c r="M270" s="21"/>
      <c r="N270" s="21"/>
      <c r="O270" s="21"/>
      <c r="P270" s="21"/>
      <c r="Q270" s="21"/>
      <c r="R270" s="21"/>
      <c r="S270" s="21"/>
      <c r="T270" s="21"/>
    </row>
    <row r="271" spans="1:20" s="18" customFormat="1" ht="28.5" customHeight="1" x14ac:dyDescent="0.25">
      <c r="A271" s="13"/>
      <c r="B271" s="16"/>
      <c r="C271" s="150" t="s">
        <v>149</v>
      </c>
      <c r="D271" s="156">
        <f t="shared" ref="D271:T271" si="38">SUM(D272:D274)</f>
        <v>996530.15</v>
      </c>
      <c r="E271" s="156">
        <f t="shared" si="38"/>
        <v>0</v>
      </c>
      <c r="F271" s="156">
        <f t="shared" si="38"/>
        <v>0</v>
      </c>
      <c r="G271" s="156">
        <f t="shared" si="38"/>
        <v>0</v>
      </c>
      <c r="H271" s="156">
        <f t="shared" si="38"/>
        <v>0</v>
      </c>
      <c r="I271" s="156">
        <f t="shared" si="38"/>
        <v>0</v>
      </c>
      <c r="J271" s="156">
        <f t="shared" si="38"/>
        <v>0</v>
      </c>
      <c r="K271" s="156">
        <f t="shared" si="38"/>
        <v>304.98</v>
      </c>
      <c r="L271" s="156">
        <f t="shared" si="38"/>
        <v>747996.3</v>
      </c>
      <c r="M271" s="156">
        <f t="shared" si="38"/>
        <v>0</v>
      </c>
      <c r="N271" s="156">
        <f t="shared" si="38"/>
        <v>0</v>
      </c>
      <c r="O271" s="156">
        <f t="shared" si="38"/>
        <v>0</v>
      </c>
      <c r="P271" s="156">
        <f t="shared" si="38"/>
        <v>0</v>
      </c>
      <c r="Q271" s="156">
        <f t="shared" si="38"/>
        <v>0</v>
      </c>
      <c r="R271" s="156">
        <f t="shared" si="38"/>
        <v>0</v>
      </c>
      <c r="S271" s="156">
        <f t="shared" si="38"/>
        <v>146.19999999999999</v>
      </c>
      <c r="T271" s="156">
        <f t="shared" si="38"/>
        <v>248533.85</v>
      </c>
    </row>
    <row r="272" spans="1:20" s="18" customFormat="1" ht="15" customHeight="1" x14ac:dyDescent="0.2">
      <c r="A272" s="13">
        <v>246</v>
      </c>
      <c r="B272" s="13">
        <v>1</v>
      </c>
      <c r="C272" s="13" t="s">
        <v>814</v>
      </c>
      <c r="D272" s="20">
        <f>E272+L272+N272+P272+R272+T272</f>
        <v>128525.46</v>
      </c>
      <c r="E272" s="21">
        <f>F272+G272+H272+I272+J272</f>
        <v>0</v>
      </c>
      <c r="F272" s="21"/>
      <c r="G272" s="21"/>
      <c r="H272" s="21"/>
      <c r="I272" s="21"/>
      <c r="J272" s="20"/>
      <c r="K272" s="21"/>
      <c r="L272" s="22"/>
      <c r="M272" s="21"/>
      <c r="N272" s="21"/>
      <c r="O272" s="21"/>
      <c r="P272" s="21"/>
      <c r="Q272" s="21"/>
      <c r="R272" s="21"/>
      <c r="S272" s="21">
        <v>77.400000000000006</v>
      </c>
      <c r="T272" s="21">
        <v>128525.46</v>
      </c>
    </row>
    <row r="273" spans="1:20" s="18" customFormat="1" ht="15" customHeight="1" x14ac:dyDescent="0.2">
      <c r="A273" s="13">
        <v>247</v>
      </c>
      <c r="B273" s="13">
        <v>2</v>
      </c>
      <c r="C273" s="13" t="s">
        <v>350</v>
      </c>
      <c r="D273" s="20">
        <f>E273+L273+N273+P273+R273+T273</f>
        <v>120008.39</v>
      </c>
      <c r="E273" s="21">
        <f>F273+G273+H273+I273+J273</f>
        <v>0</v>
      </c>
      <c r="F273" s="21"/>
      <c r="G273" s="21"/>
      <c r="H273" s="21"/>
      <c r="I273" s="21"/>
      <c r="J273" s="20"/>
      <c r="K273" s="21"/>
      <c r="L273" s="22"/>
      <c r="M273" s="21"/>
      <c r="N273" s="21"/>
      <c r="O273" s="21"/>
      <c r="P273" s="21"/>
      <c r="Q273" s="21"/>
      <c r="R273" s="21"/>
      <c r="S273" s="21">
        <v>68.8</v>
      </c>
      <c r="T273" s="21">
        <v>120008.39</v>
      </c>
    </row>
    <row r="274" spans="1:20" s="18" customFormat="1" ht="15" customHeight="1" x14ac:dyDescent="0.2">
      <c r="A274" s="13">
        <v>248</v>
      </c>
      <c r="B274" s="13">
        <v>3</v>
      </c>
      <c r="C274" s="13" t="s">
        <v>815</v>
      </c>
      <c r="D274" s="20">
        <f>E274+L274+N274+P274+R274+T274</f>
        <v>747996.3</v>
      </c>
      <c r="E274" s="21">
        <f>F274+G274+H274+I274+J274</f>
        <v>0</v>
      </c>
      <c r="F274" s="21"/>
      <c r="G274" s="21"/>
      <c r="H274" s="21"/>
      <c r="I274" s="21"/>
      <c r="J274" s="20"/>
      <c r="K274" s="21">
        <v>304.98</v>
      </c>
      <c r="L274" s="22">
        <v>747996.3</v>
      </c>
      <c r="M274" s="21"/>
      <c r="N274" s="21"/>
      <c r="O274" s="21"/>
      <c r="P274" s="21"/>
      <c r="Q274" s="21"/>
      <c r="R274" s="21"/>
      <c r="S274" s="21"/>
      <c r="T274" s="21"/>
    </row>
    <row r="275" spans="1:20" s="158" customFormat="1" ht="28.5" customHeight="1" x14ac:dyDescent="0.25">
      <c r="A275" s="13"/>
      <c r="B275" s="16"/>
      <c r="C275" s="150" t="s">
        <v>150</v>
      </c>
      <c r="D275" s="156">
        <f t="shared" ref="D275:T275" si="39">SUM(D276:D277)</f>
        <v>310725.25</v>
      </c>
      <c r="E275" s="156">
        <f t="shared" si="39"/>
        <v>0</v>
      </c>
      <c r="F275" s="156">
        <f t="shared" si="39"/>
        <v>0</v>
      </c>
      <c r="G275" s="156">
        <f t="shared" si="39"/>
        <v>0</v>
      </c>
      <c r="H275" s="156">
        <f t="shared" si="39"/>
        <v>0</v>
      </c>
      <c r="I275" s="156">
        <f t="shared" si="39"/>
        <v>0</v>
      </c>
      <c r="J275" s="156">
        <f t="shared" si="39"/>
        <v>0</v>
      </c>
      <c r="K275" s="156">
        <f t="shared" si="39"/>
        <v>0</v>
      </c>
      <c r="L275" s="156">
        <f t="shared" si="39"/>
        <v>0</v>
      </c>
      <c r="M275" s="156">
        <f t="shared" si="39"/>
        <v>0</v>
      </c>
      <c r="N275" s="156">
        <f t="shared" si="39"/>
        <v>0</v>
      </c>
      <c r="O275" s="156">
        <f t="shared" si="39"/>
        <v>0</v>
      </c>
      <c r="P275" s="156">
        <f t="shared" si="39"/>
        <v>0</v>
      </c>
      <c r="Q275" s="156">
        <f t="shared" si="39"/>
        <v>250</v>
      </c>
      <c r="R275" s="156">
        <f t="shared" si="39"/>
        <v>310725.25</v>
      </c>
      <c r="S275" s="156">
        <f t="shared" si="39"/>
        <v>0</v>
      </c>
      <c r="T275" s="156">
        <f t="shared" si="39"/>
        <v>0</v>
      </c>
    </row>
    <row r="276" spans="1:20" s="111" customFormat="1" ht="15" customHeight="1" x14ac:dyDescent="0.2">
      <c r="A276" s="13">
        <v>249</v>
      </c>
      <c r="B276" s="13">
        <v>1</v>
      </c>
      <c r="C276" s="13" t="s">
        <v>816</v>
      </c>
      <c r="D276" s="20">
        <f t="shared" ref="D276:D277" si="40">E276+L276+N276+P276+R276+T276</f>
        <v>174006.14</v>
      </c>
      <c r="E276" s="21">
        <f t="shared" ref="E276:E277" si="41">F276+G276+H276+I276+J276</f>
        <v>0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20">
        <v>140</v>
      </c>
      <c r="R276" s="20">
        <v>174006.14</v>
      </c>
      <c r="S276" s="156"/>
      <c r="T276" s="156"/>
    </row>
    <row r="277" spans="1:20" s="159" customFormat="1" ht="15" customHeight="1" x14ac:dyDescent="0.2">
      <c r="A277" s="13">
        <v>250</v>
      </c>
      <c r="B277" s="13">
        <v>2</v>
      </c>
      <c r="C277" s="13" t="s">
        <v>817</v>
      </c>
      <c r="D277" s="20">
        <f t="shared" si="40"/>
        <v>136719.10999999999</v>
      </c>
      <c r="E277" s="21">
        <f t="shared" si="41"/>
        <v>0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20">
        <v>110</v>
      </c>
      <c r="R277" s="20">
        <v>136719.10999999999</v>
      </c>
      <c r="S277" s="156"/>
      <c r="T277" s="156"/>
    </row>
    <row r="278" spans="1:20" ht="28.5" customHeight="1" x14ac:dyDescent="0.25">
      <c r="A278" s="13"/>
      <c r="B278" s="16"/>
      <c r="C278" s="150" t="s">
        <v>79</v>
      </c>
      <c r="D278" s="156">
        <f t="shared" ref="D278:T278" si="42">SUM(D279:D283)</f>
        <v>6387311.8600000003</v>
      </c>
      <c r="E278" s="156">
        <f t="shared" si="42"/>
        <v>379924.56999999995</v>
      </c>
      <c r="F278" s="156">
        <f t="shared" si="42"/>
        <v>93387.09</v>
      </c>
      <c r="G278" s="156">
        <f t="shared" si="42"/>
        <v>0</v>
      </c>
      <c r="H278" s="156">
        <f t="shared" si="42"/>
        <v>286537.48</v>
      </c>
      <c r="I278" s="156">
        <f t="shared" si="42"/>
        <v>0</v>
      </c>
      <c r="J278" s="156">
        <f t="shared" si="42"/>
        <v>0</v>
      </c>
      <c r="K278" s="156">
        <f t="shared" si="42"/>
        <v>2255.48</v>
      </c>
      <c r="L278" s="156">
        <f t="shared" si="42"/>
        <v>6007387.29</v>
      </c>
      <c r="M278" s="156">
        <f t="shared" si="42"/>
        <v>0</v>
      </c>
      <c r="N278" s="156">
        <f t="shared" si="42"/>
        <v>0</v>
      </c>
      <c r="O278" s="156">
        <f t="shared" si="42"/>
        <v>0</v>
      </c>
      <c r="P278" s="156">
        <f t="shared" si="42"/>
        <v>0</v>
      </c>
      <c r="Q278" s="156">
        <f t="shared" si="42"/>
        <v>0</v>
      </c>
      <c r="R278" s="156">
        <f t="shared" si="42"/>
        <v>0</v>
      </c>
      <c r="S278" s="156">
        <f t="shared" si="42"/>
        <v>0</v>
      </c>
      <c r="T278" s="156">
        <f t="shared" si="42"/>
        <v>0</v>
      </c>
    </row>
    <row r="279" spans="1:20" x14ac:dyDescent="0.25">
      <c r="A279" s="13">
        <v>251</v>
      </c>
      <c r="B279" s="13">
        <v>1</v>
      </c>
      <c r="C279" s="13" t="s">
        <v>818</v>
      </c>
      <c r="D279" s="20">
        <f t="shared" ref="D279:D283" si="43">E279+L279+N279+P279+R279+T279</f>
        <v>1356183.15</v>
      </c>
      <c r="E279" s="21">
        <f t="shared" ref="E279:E283" si="44">F279+G279+H279+I279+J279</f>
        <v>0</v>
      </c>
      <c r="F279" s="22"/>
      <c r="G279" s="21"/>
      <c r="H279" s="22"/>
      <c r="I279" s="21"/>
      <c r="J279" s="20"/>
      <c r="K279" s="21">
        <v>497.72</v>
      </c>
      <c r="L279" s="22">
        <v>1356183.15</v>
      </c>
      <c r="M279" s="21"/>
      <c r="N279" s="21"/>
      <c r="O279" s="21"/>
      <c r="P279" s="21"/>
      <c r="Q279" s="21"/>
      <c r="R279" s="21"/>
      <c r="S279" s="21"/>
      <c r="T279" s="21"/>
    </row>
    <row r="280" spans="1:20" s="160" customFormat="1" x14ac:dyDescent="0.25">
      <c r="A280" s="13">
        <v>252</v>
      </c>
      <c r="B280" s="13">
        <v>2</v>
      </c>
      <c r="C280" s="13" t="s">
        <v>819</v>
      </c>
      <c r="D280" s="20">
        <f t="shared" si="43"/>
        <v>93387.09</v>
      </c>
      <c r="E280" s="21">
        <f t="shared" si="44"/>
        <v>93387.09</v>
      </c>
      <c r="F280" s="22">
        <v>93387.09</v>
      </c>
      <c r="G280" s="22"/>
      <c r="H280" s="22"/>
      <c r="I280" s="21"/>
      <c r="J280" s="22"/>
      <c r="K280" s="21"/>
      <c r="L280" s="22"/>
      <c r="M280" s="21"/>
      <c r="N280" s="21"/>
      <c r="O280" s="21"/>
      <c r="P280" s="21"/>
      <c r="Q280" s="21"/>
      <c r="R280" s="21"/>
      <c r="S280" s="21"/>
      <c r="T280" s="21"/>
    </row>
    <row r="281" spans="1:20" s="161" customFormat="1" x14ac:dyDescent="0.25">
      <c r="A281" s="13">
        <v>253</v>
      </c>
      <c r="B281" s="13">
        <v>3</v>
      </c>
      <c r="C281" s="151" t="s">
        <v>820</v>
      </c>
      <c r="D281" s="20">
        <f>E281</f>
        <v>286537.48</v>
      </c>
      <c r="E281" s="21">
        <f t="shared" si="44"/>
        <v>286537.48</v>
      </c>
      <c r="F281" s="22"/>
      <c r="G281" s="22"/>
      <c r="H281" s="22">
        <v>286537.48</v>
      </c>
      <c r="I281" s="21"/>
      <c r="J281" s="22"/>
      <c r="K281" s="21"/>
      <c r="L281" s="22"/>
      <c r="M281" s="21"/>
      <c r="N281" s="21"/>
      <c r="O281" s="21"/>
      <c r="P281" s="21"/>
      <c r="Q281" s="21"/>
      <c r="R281" s="21"/>
      <c r="S281" s="21"/>
      <c r="T281" s="21"/>
    </row>
    <row r="282" spans="1:20" x14ac:dyDescent="0.25">
      <c r="A282" s="13">
        <v>254</v>
      </c>
      <c r="B282" s="13">
        <v>4</v>
      </c>
      <c r="C282" s="13" t="s">
        <v>821</v>
      </c>
      <c r="D282" s="20">
        <f t="shared" si="43"/>
        <v>3065490.3000000003</v>
      </c>
      <c r="E282" s="21">
        <f t="shared" si="44"/>
        <v>0</v>
      </c>
      <c r="F282" s="22"/>
      <c r="G282" s="22"/>
      <c r="H282" s="22"/>
      <c r="I282" s="21"/>
      <c r="J282" s="20"/>
      <c r="K282" s="21">
        <v>1124.9000000000001</v>
      </c>
      <c r="L282" s="22">
        <v>3065490.3000000003</v>
      </c>
      <c r="M282" s="21"/>
      <c r="N282" s="21"/>
      <c r="O282" s="21"/>
      <c r="P282" s="21"/>
      <c r="Q282" s="21"/>
      <c r="R282" s="21"/>
      <c r="S282" s="21"/>
      <c r="T282" s="21"/>
    </row>
    <row r="283" spans="1:20" x14ac:dyDescent="0.25">
      <c r="A283" s="13">
        <v>255</v>
      </c>
      <c r="B283" s="13">
        <v>5</v>
      </c>
      <c r="C283" s="13" t="s">
        <v>822</v>
      </c>
      <c r="D283" s="20">
        <f t="shared" si="43"/>
        <v>1585713.84</v>
      </c>
      <c r="E283" s="21">
        <f t="shared" si="44"/>
        <v>0</v>
      </c>
      <c r="F283" s="21"/>
      <c r="G283" s="21"/>
      <c r="H283" s="22"/>
      <c r="I283" s="21"/>
      <c r="J283" s="22"/>
      <c r="K283" s="21">
        <v>632.86</v>
      </c>
      <c r="L283" s="22">
        <v>1585713.84</v>
      </c>
      <c r="M283" s="21"/>
      <c r="N283" s="21"/>
      <c r="O283" s="21"/>
      <c r="P283" s="21"/>
      <c r="Q283" s="21"/>
      <c r="R283" s="21"/>
      <c r="S283" s="21"/>
      <c r="T283" s="21"/>
    </row>
    <row r="284" spans="1:20" ht="28.5" customHeight="1" x14ac:dyDescent="0.25">
      <c r="A284" s="13"/>
      <c r="B284" s="16"/>
      <c r="C284" s="150" t="s">
        <v>73</v>
      </c>
      <c r="D284" s="156">
        <f t="shared" ref="D284:T284" si="45">SUM(D285:D293)</f>
        <v>6674727.0499999989</v>
      </c>
      <c r="E284" s="156">
        <f t="shared" si="45"/>
        <v>73702.679999999993</v>
      </c>
      <c r="F284" s="156">
        <f t="shared" si="45"/>
        <v>0</v>
      </c>
      <c r="G284" s="156">
        <f t="shared" si="45"/>
        <v>0</v>
      </c>
      <c r="H284" s="156">
        <f t="shared" si="45"/>
        <v>0</v>
      </c>
      <c r="I284" s="156">
        <f t="shared" si="45"/>
        <v>0</v>
      </c>
      <c r="J284" s="156">
        <f t="shared" si="45"/>
        <v>73702.679999999993</v>
      </c>
      <c r="K284" s="156">
        <f t="shared" si="45"/>
        <v>2514.3500000000004</v>
      </c>
      <c r="L284" s="156">
        <f t="shared" si="45"/>
        <v>6429058.459999999</v>
      </c>
      <c r="M284" s="156">
        <f t="shared" si="45"/>
        <v>0</v>
      </c>
      <c r="N284" s="156">
        <f t="shared" si="45"/>
        <v>0</v>
      </c>
      <c r="O284" s="156">
        <f t="shared" si="45"/>
        <v>0</v>
      </c>
      <c r="P284" s="156">
        <f t="shared" si="45"/>
        <v>0</v>
      </c>
      <c r="Q284" s="156">
        <f t="shared" si="45"/>
        <v>50.3</v>
      </c>
      <c r="R284" s="156">
        <f t="shared" si="45"/>
        <v>55603.92</v>
      </c>
      <c r="S284" s="156">
        <f t="shared" si="45"/>
        <v>93.31</v>
      </c>
      <c r="T284" s="156">
        <f t="shared" si="45"/>
        <v>116361.99</v>
      </c>
    </row>
    <row r="285" spans="1:20" s="160" customFormat="1" x14ac:dyDescent="0.25">
      <c r="A285" s="13">
        <v>256</v>
      </c>
      <c r="B285" s="13">
        <v>1</v>
      </c>
      <c r="C285" s="13" t="s">
        <v>823</v>
      </c>
      <c r="D285" s="20">
        <f t="shared" ref="D285:D293" si="46">E285+L285+N285+P285+R285+T285</f>
        <v>1537337.35</v>
      </c>
      <c r="E285" s="21">
        <f t="shared" ref="E285:E293" si="47">F285+G285+H285+I285+J285</f>
        <v>0</v>
      </c>
      <c r="F285" s="21"/>
      <c r="G285" s="22"/>
      <c r="H285" s="21"/>
      <c r="I285" s="21"/>
      <c r="J285" s="20"/>
      <c r="K285" s="21">
        <v>601.4</v>
      </c>
      <c r="L285" s="22">
        <v>1537337.35</v>
      </c>
      <c r="M285" s="21"/>
      <c r="N285" s="21"/>
      <c r="O285" s="21"/>
      <c r="P285" s="21"/>
      <c r="Q285" s="21"/>
      <c r="R285" s="21"/>
      <c r="S285" s="21"/>
      <c r="T285" s="21"/>
    </row>
    <row r="286" spans="1:20" x14ac:dyDescent="0.25">
      <c r="A286" s="13">
        <v>257</v>
      </c>
      <c r="B286" s="13">
        <v>2</v>
      </c>
      <c r="C286" s="13" t="s">
        <v>824</v>
      </c>
      <c r="D286" s="20">
        <f t="shared" si="46"/>
        <v>1006490.57</v>
      </c>
      <c r="E286" s="21">
        <f t="shared" si="47"/>
        <v>0</v>
      </c>
      <c r="F286" s="21"/>
      <c r="G286" s="22"/>
      <c r="H286" s="21"/>
      <c r="I286" s="21"/>
      <c r="J286" s="20"/>
      <c r="K286" s="21">
        <v>369.36</v>
      </c>
      <c r="L286" s="22">
        <v>1006490.57</v>
      </c>
      <c r="M286" s="21"/>
      <c r="N286" s="21"/>
      <c r="O286" s="21"/>
      <c r="P286" s="21"/>
      <c r="Q286" s="21"/>
      <c r="R286" s="21"/>
      <c r="S286" s="21"/>
      <c r="T286" s="21"/>
    </row>
    <row r="287" spans="1:20" x14ac:dyDescent="0.25">
      <c r="A287" s="13">
        <v>258</v>
      </c>
      <c r="B287" s="13">
        <v>3</v>
      </c>
      <c r="C287" s="13" t="s">
        <v>825</v>
      </c>
      <c r="D287" s="20">
        <f t="shared" si="46"/>
        <v>965816.67</v>
      </c>
      <c r="E287" s="21">
        <f t="shared" si="47"/>
        <v>0</v>
      </c>
      <c r="F287" s="21"/>
      <c r="G287" s="22"/>
      <c r="H287" s="21"/>
      <c r="I287" s="21"/>
      <c r="J287" s="20"/>
      <c r="K287" s="21">
        <v>381.23</v>
      </c>
      <c r="L287" s="22">
        <v>965816.67</v>
      </c>
      <c r="M287" s="21"/>
      <c r="N287" s="21"/>
      <c r="O287" s="21"/>
      <c r="P287" s="21"/>
      <c r="Q287" s="21"/>
      <c r="R287" s="21"/>
      <c r="S287" s="21"/>
      <c r="T287" s="21"/>
    </row>
    <row r="288" spans="1:20" x14ac:dyDescent="0.25">
      <c r="A288" s="13">
        <v>259</v>
      </c>
      <c r="B288" s="13">
        <v>4</v>
      </c>
      <c r="C288" s="13" t="s">
        <v>826</v>
      </c>
      <c r="D288" s="20">
        <f t="shared" si="46"/>
        <v>1038957.01</v>
      </c>
      <c r="E288" s="21">
        <f t="shared" si="47"/>
        <v>0</v>
      </c>
      <c r="F288" s="21"/>
      <c r="G288" s="22"/>
      <c r="H288" s="21"/>
      <c r="I288" s="21"/>
      <c r="J288" s="20"/>
      <c r="K288" s="21">
        <v>381.27</v>
      </c>
      <c r="L288" s="22">
        <v>1038957.01</v>
      </c>
      <c r="M288" s="21"/>
      <c r="N288" s="21"/>
      <c r="O288" s="21"/>
      <c r="P288" s="21"/>
      <c r="Q288" s="21"/>
      <c r="R288" s="21"/>
      <c r="S288" s="21"/>
      <c r="T288" s="21"/>
    </row>
    <row r="289" spans="1:20" x14ac:dyDescent="0.25">
      <c r="A289" s="13">
        <v>260</v>
      </c>
      <c r="B289" s="13">
        <v>5</v>
      </c>
      <c r="C289" s="13" t="s">
        <v>588</v>
      </c>
      <c r="D289" s="20">
        <f t="shared" si="46"/>
        <v>73702.679999999993</v>
      </c>
      <c r="E289" s="21">
        <f>F289+G289+H289+I289+J289</f>
        <v>73702.679999999993</v>
      </c>
      <c r="F289" s="21"/>
      <c r="G289" s="22"/>
      <c r="H289" s="21"/>
      <c r="I289" s="21"/>
      <c r="J289" s="20">
        <v>73702.679999999993</v>
      </c>
      <c r="K289" s="21"/>
      <c r="L289" s="22"/>
      <c r="M289" s="21"/>
      <c r="N289" s="21"/>
      <c r="O289" s="21"/>
      <c r="P289" s="21"/>
      <c r="Q289" s="21"/>
      <c r="R289" s="21"/>
      <c r="S289" s="21"/>
      <c r="T289" s="21"/>
    </row>
    <row r="290" spans="1:20" x14ac:dyDescent="0.25">
      <c r="A290" s="13">
        <v>261</v>
      </c>
      <c r="B290" s="13">
        <v>6</v>
      </c>
      <c r="C290" s="13" t="s">
        <v>370</v>
      </c>
      <c r="D290" s="20">
        <f t="shared" si="46"/>
        <v>55603.92</v>
      </c>
      <c r="E290" s="21">
        <f t="shared" ref="E290" si="48">F290+G290+H290+I290+J290</f>
        <v>0</v>
      </c>
      <c r="F290" s="21"/>
      <c r="G290" s="22"/>
      <c r="H290" s="21"/>
      <c r="I290" s="21"/>
      <c r="J290" s="20"/>
      <c r="K290" s="21"/>
      <c r="L290" s="22"/>
      <c r="M290" s="21"/>
      <c r="N290" s="21"/>
      <c r="O290" s="21"/>
      <c r="P290" s="21"/>
      <c r="Q290" s="21">
        <v>50.3</v>
      </c>
      <c r="R290" s="21">
        <v>55603.92</v>
      </c>
      <c r="S290" s="21"/>
      <c r="T290" s="21"/>
    </row>
    <row r="291" spans="1:20" x14ac:dyDescent="0.25">
      <c r="A291" s="13">
        <v>262</v>
      </c>
      <c r="B291" s="13">
        <v>7</v>
      </c>
      <c r="C291" s="13" t="s">
        <v>827</v>
      </c>
      <c r="D291" s="20">
        <f t="shared" si="46"/>
        <v>1394677.22</v>
      </c>
      <c r="E291" s="21">
        <f t="shared" si="47"/>
        <v>0</v>
      </c>
      <c r="F291" s="21"/>
      <c r="G291" s="22"/>
      <c r="H291" s="21"/>
      <c r="I291" s="21"/>
      <c r="J291" s="20"/>
      <c r="K291" s="21">
        <v>511.81</v>
      </c>
      <c r="L291" s="22">
        <v>1394677.22</v>
      </c>
      <c r="M291" s="21"/>
      <c r="N291" s="21"/>
      <c r="O291" s="21"/>
      <c r="P291" s="21"/>
      <c r="Q291" s="21"/>
      <c r="R291" s="21"/>
      <c r="S291" s="21"/>
      <c r="T291" s="21"/>
    </row>
    <row r="292" spans="1:20" x14ac:dyDescent="0.25">
      <c r="A292" s="13">
        <v>263</v>
      </c>
      <c r="B292" s="13">
        <v>8</v>
      </c>
      <c r="C292" s="13" t="s">
        <v>57</v>
      </c>
      <c r="D292" s="20">
        <f t="shared" si="46"/>
        <v>116361.99</v>
      </c>
      <c r="E292" s="21">
        <f t="shared" si="47"/>
        <v>0</v>
      </c>
      <c r="F292" s="21"/>
      <c r="G292" s="22"/>
      <c r="H292" s="21"/>
      <c r="I292" s="21"/>
      <c r="J292" s="20"/>
      <c r="K292" s="21"/>
      <c r="L292" s="22"/>
      <c r="M292" s="21"/>
      <c r="N292" s="21"/>
      <c r="O292" s="21"/>
      <c r="P292" s="21"/>
      <c r="Q292" s="21"/>
      <c r="R292" s="21"/>
      <c r="S292" s="21">
        <v>93.31</v>
      </c>
      <c r="T292" s="21">
        <v>116361.99</v>
      </c>
    </row>
    <row r="293" spans="1:20" x14ac:dyDescent="0.25">
      <c r="A293" s="13">
        <v>264</v>
      </c>
      <c r="B293" s="13">
        <v>9</v>
      </c>
      <c r="C293" s="13" t="s">
        <v>828</v>
      </c>
      <c r="D293" s="20">
        <f t="shared" si="46"/>
        <v>485779.64</v>
      </c>
      <c r="E293" s="21">
        <f t="shared" si="47"/>
        <v>0</v>
      </c>
      <c r="F293" s="21"/>
      <c r="G293" s="21"/>
      <c r="H293" s="21"/>
      <c r="I293" s="21"/>
      <c r="J293" s="20"/>
      <c r="K293" s="21">
        <v>269.27999999999997</v>
      </c>
      <c r="L293" s="22">
        <v>485779.64</v>
      </c>
      <c r="M293" s="21"/>
      <c r="N293" s="21"/>
      <c r="O293" s="21"/>
      <c r="P293" s="21"/>
      <c r="Q293" s="21"/>
      <c r="R293" s="21"/>
      <c r="S293" s="21"/>
      <c r="T293" s="21"/>
    </row>
    <row r="294" spans="1:20" ht="28.5" customHeight="1" x14ac:dyDescent="0.25">
      <c r="A294" s="13"/>
      <c r="B294" s="16"/>
      <c r="C294" s="150" t="s">
        <v>372</v>
      </c>
      <c r="D294" s="156">
        <f>SUM(D295:D296)</f>
        <v>2744202.95</v>
      </c>
      <c r="E294" s="156">
        <f t="shared" ref="E294:T294" si="49">SUM(E295:E296)</f>
        <v>158879.26</v>
      </c>
      <c r="F294" s="156">
        <f t="shared" si="49"/>
        <v>0</v>
      </c>
      <c r="G294" s="156">
        <f t="shared" si="49"/>
        <v>0</v>
      </c>
      <c r="H294" s="156">
        <f t="shared" si="49"/>
        <v>158879.26</v>
      </c>
      <c r="I294" s="156">
        <f t="shared" si="49"/>
        <v>0</v>
      </c>
      <c r="J294" s="156">
        <f t="shared" si="49"/>
        <v>0</v>
      </c>
      <c r="K294" s="156">
        <f t="shared" si="49"/>
        <v>948.7</v>
      </c>
      <c r="L294" s="156">
        <f t="shared" si="49"/>
        <v>2585323.69</v>
      </c>
      <c r="M294" s="156">
        <f t="shared" si="49"/>
        <v>0</v>
      </c>
      <c r="N294" s="156">
        <f t="shared" si="49"/>
        <v>0</v>
      </c>
      <c r="O294" s="156">
        <f t="shared" si="49"/>
        <v>0</v>
      </c>
      <c r="P294" s="156">
        <f t="shared" si="49"/>
        <v>0</v>
      </c>
      <c r="Q294" s="156">
        <f t="shared" si="49"/>
        <v>0</v>
      </c>
      <c r="R294" s="156">
        <f t="shared" si="49"/>
        <v>0</v>
      </c>
      <c r="S294" s="156">
        <f t="shared" si="49"/>
        <v>0</v>
      </c>
      <c r="T294" s="156">
        <f t="shared" si="49"/>
        <v>0</v>
      </c>
    </row>
    <row r="295" spans="1:20" x14ac:dyDescent="0.25">
      <c r="A295" s="13">
        <v>265</v>
      </c>
      <c r="B295" s="13">
        <v>1</v>
      </c>
      <c r="C295" s="13" t="s">
        <v>374</v>
      </c>
      <c r="D295" s="20">
        <f>E295+L295+N295+P295+R295+T295</f>
        <v>158879.26</v>
      </c>
      <c r="E295" s="21">
        <f>F295+G295+H295+I295+J295</f>
        <v>158879.26</v>
      </c>
      <c r="F295" s="21"/>
      <c r="G295" s="22"/>
      <c r="H295" s="21">
        <v>158879.26</v>
      </c>
      <c r="I295" s="21"/>
      <c r="J295" s="20"/>
      <c r="K295" s="21"/>
      <c r="L295" s="20"/>
      <c r="M295" s="21"/>
      <c r="N295" s="21"/>
      <c r="O295" s="21"/>
      <c r="P295" s="21"/>
      <c r="Q295" s="21"/>
      <c r="R295" s="21"/>
      <c r="S295" s="21"/>
      <c r="T295" s="21"/>
    </row>
    <row r="296" spans="1:20" x14ac:dyDescent="0.25">
      <c r="A296" s="13">
        <v>266</v>
      </c>
      <c r="B296" s="13">
        <v>2</v>
      </c>
      <c r="C296" s="13" t="s">
        <v>829</v>
      </c>
      <c r="D296" s="20">
        <f>E296+L296+N296+P296+R296+T296</f>
        <v>2585323.69</v>
      </c>
      <c r="E296" s="21">
        <f>F296+G296+H296+I296+J296</f>
        <v>0</v>
      </c>
      <c r="F296" s="21"/>
      <c r="G296" s="22"/>
      <c r="H296" s="21"/>
      <c r="I296" s="21"/>
      <c r="J296" s="20"/>
      <c r="K296" s="21">
        <v>948.7</v>
      </c>
      <c r="L296" s="20">
        <v>2585323.69</v>
      </c>
      <c r="M296" s="21"/>
      <c r="N296" s="21"/>
      <c r="O296" s="21"/>
      <c r="P296" s="21"/>
      <c r="Q296" s="21"/>
      <c r="R296" s="21"/>
      <c r="S296" s="21"/>
      <c r="T296" s="21"/>
    </row>
    <row r="297" spans="1:20" ht="28.5" customHeight="1" x14ac:dyDescent="0.25">
      <c r="A297" s="13"/>
      <c r="B297" s="16"/>
      <c r="C297" s="150" t="s">
        <v>74</v>
      </c>
      <c r="D297" s="156">
        <f t="shared" ref="D297:T297" si="50">SUM(D298:D300)</f>
        <v>2534843.13</v>
      </c>
      <c r="E297" s="156">
        <f t="shared" si="50"/>
        <v>100491.22</v>
      </c>
      <c r="F297" s="156">
        <f t="shared" si="50"/>
        <v>100491.22</v>
      </c>
      <c r="G297" s="156">
        <f t="shared" si="50"/>
        <v>0</v>
      </c>
      <c r="H297" s="156">
        <f t="shared" si="50"/>
        <v>0</v>
      </c>
      <c r="I297" s="156">
        <f t="shared" si="50"/>
        <v>0</v>
      </c>
      <c r="J297" s="156">
        <f t="shared" si="50"/>
        <v>0</v>
      </c>
      <c r="K297" s="156">
        <f t="shared" si="50"/>
        <v>893.3</v>
      </c>
      <c r="L297" s="156">
        <f t="shared" si="50"/>
        <v>2434351.91</v>
      </c>
      <c r="M297" s="156">
        <f t="shared" si="50"/>
        <v>0</v>
      </c>
      <c r="N297" s="156">
        <f t="shared" si="50"/>
        <v>0</v>
      </c>
      <c r="O297" s="156">
        <f t="shared" si="50"/>
        <v>0</v>
      </c>
      <c r="P297" s="156">
        <f t="shared" si="50"/>
        <v>0</v>
      </c>
      <c r="Q297" s="156">
        <f t="shared" si="50"/>
        <v>0</v>
      </c>
      <c r="R297" s="156">
        <f t="shared" si="50"/>
        <v>0</v>
      </c>
      <c r="S297" s="156">
        <f t="shared" si="50"/>
        <v>0</v>
      </c>
      <c r="T297" s="156">
        <f t="shared" si="50"/>
        <v>0</v>
      </c>
    </row>
    <row r="298" spans="1:20" x14ac:dyDescent="0.25">
      <c r="A298" s="13">
        <v>267</v>
      </c>
      <c r="B298" s="13">
        <v>1</v>
      </c>
      <c r="C298" s="13" t="s">
        <v>13</v>
      </c>
      <c r="D298" s="20">
        <f>E298+L298+N298+P298+R298+T298</f>
        <v>100491.22</v>
      </c>
      <c r="E298" s="21">
        <f>F298+G298+H298+I298+J298</f>
        <v>100491.22</v>
      </c>
      <c r="F298" s="21">
        <v>100491.22</v>
      </c>
      <c r="G298" s="22"/>
      <c r="H298" s="21"/>
      <c r="I298" s="21"/>
      <c r="J298" s="20"/>
      <c r="K298" s="21"/>
      <c r="L298" s="22"/>
      <c r="M298" s="21"/>
      <c r="N298" s="21"/>
      <c r="O298" s="21"/>
      <c r="P298" s="21"/>
      <c r="Q298" s="21"/>
      <c r="R298" s="21"/>
      <c r="S298" s="21"/>
      <c r="T298" s="21"/>
    </row>
    <row r="299" spans="1:20" x14ac:dyDescent="0.25">
      <c r="A299" s="13">
        <v>268</v>
      </c>
      <c r="B299" s="13">
        <v>2</v>
      </c>
      <c r="C299" s="13" t="s">
        <v>830</v>
      </c>
      <c r="D299" s="20">
        <f>E299+L299+N299+P299+R299+T299</f>
        <v>989219.46</v>
      </c>
      <c r="E299" s="21">
        <f>F299+G299+H299+I299+J299</f>
        <v>0</v>
      </c>
      <c r="F299" s="21"/>
      <c r="G299" s="22"/>
      <c r="H299" s="21"/>
      <c r="I299" s="21"/>
      <c r="J299" s="20"/>
      <c r="K299" s="21">
        <v>363</v>
      </c>
      <c r="L299" s="22">
        <v>989219.46</v>
      </c>
      <c r="M299" s="21"/>
      <c r="N299" s="21"/>
      <c r="O299" s="21"/>
      <c r="P299" s="21"/>
      <c r="Q299" s="21"/>
      <c r="R299" s="21"/>
      <c r="S299" s="21"/>
      <c r="T299" s="21"/>
    </row>
    <row r="300" spans="1:20" x14ac:dyDescent="0.25">
      <c r="A300" s="13">
        <v>269</v>
      </c>
      <c r="B300" s="13">
        <v>3</v>
      </c>
      <c r="C300" s="13" t="s">
        <v>831</v>
      </c>
      <c r="D300" s="20">
        <f>E300+L300+N300+P300+R300+T300</f>
        <v>1445132.45</v>
      </c>
      <c r="E300" s="21">
        <f>F300+G300+H300+I300+J300</f>
        <v>0</v>
      </c>
      <c r="F300" s="21"/>
      <c r="G300" s="22"/>
      <c r="H300" s="21"/>
      <c r="I300" s="21"/>
      <c r="J300" s="20"/>
      <c r="K300" s="21">
        <v>530.29999999999995</v>
      </c>
      <c r="L300" s="22">
        <v>1445132.45</v>
      </c>
      <c r="M300" s="21"/>
      <c r="N300" s="21"/>
      <c r="O300" s="21"/>
      <c r="P300" s="21"/>
      <c r="Q300" s="21"/>
      <c r="R300" s="21"/>
      <c r="S300" s="21"/>
      <c r="T300" s="21"/>
    </row>
    <row r="301" spans="1:20" ht="28.5" customHeight="1" x14ac:dyDescent="0.25">
      <c r="A301" s="13"/>
      <c r="B301" s="16"/>
      <c r="C301" s="150" t="s">
        <v>75</v>
      </c>
      <c r="D301" s="156">
        <f t="shared" ref="D301:T301" si="51">SUM(D302:D310)</f>
        <v>6537021.6099999985</v>
      </c>
      <c r="E301" s="156">
        <f t="shared" si="51"/>
        <v>697932.56</v>
      </c>
      <c r="F301" s="156">
        <f t="shared" si="51"/>
        <v>407051.11</v>
      </c>
      <c r="G301" s="156">
        <f t="shared" si="51"/>
        <v>0</v>
      </c>
      <c r="H301" s="156">
        <f t="shared" si="51"/>
        <v>290881.45</v>
      </c>
      <c r="I301" s="156">
        <f t="shared" si="51"/>
        <v>0</v>
      </c>
      <c r="J301" s="156">
        <f t="shared" si="51"/>
        <v>0</v>
      </c>
      <c r="K301" s="156">
        <f t="shared" si="51"/>
        <v>2586.11</v>
      </c>
      <c r="L301" s="156">
        <f t="shared" si="51"/>
        <v>5839089.0499999989</v>
      </c>
      <c r="M301" s="156">
        <f t="shared" si="51"/>
        <v>0</v>
      </c>
      <c r="N301" s="156">
        <f t="shared" si="51"/>
        <v>0</v>
      </c>
      <c r="O301" s="156">
        <f t="shared" si="51"/>
        <v>0</v>
      </c>
      <c r="P301" s="156">
        <f t="shared" si="51"/>
        <v>0</v>
      </c>
      <c r="Q301" s="156">
        <f t="shared" si="51"/>
        <v>0</v>
      </c>
      <c r="R301" s="156">
        <f t="shared" si="51"/>
        <v>0</v>
      </c>
      <c r="S301" s="156">
        <f t="shared" si="51"/>
        <v>0</v>
      </c>
      <c r="T301" s="156">
        <f t="shared" si="51"/>
        <v>0</v>
      </c>
    </row>
    <row r="302" spans="1:20" x14ac:dyDescent="0.25">
      <c r="A302" s="13">
        <v>270</v>
      </c>
      <c r="B302" s="13">
        <v>1</v>
      </c>
      <c r="C302" s="13" t="s">
        <v>832</v>
      </c>
      <c r="D302" s="20">
        <f t="shared" ref="D302:D310" si="52">E302+L302+N302+P302+R302+T302</f>
        <v>85848.69</v>
      </c>
      <c r="E302" s="21">
        <f t="shared" ref="E302:E310" si="53">F302+G302+H302+I302+J302</f>
        <v>85848.69</v>
      </c>
      <c r="F302" s="21">
        <v>85848.69</v>
      </c>
      <c r="G302" s="22"/>
      <c r="H302" s="21"/>
      <c r="I302" s="21"/>
      <c r="J302" s="20"/>
      <c r="K302" s="21"/>
      <c r="L302" s="22"/>
      <c r="M302" s="21"/>
      <c r="N302" s="21"/>
      <c r="O302" s="21"/>
      <c r="P302" s="21"/>
      <c r="Q302" s="21"/>
      <c r="R302" s="21"/>
      <c r="S302" s="21"/>
      <c r="T302" s="21"/>
    </row>
    <row r="303" spans="1:20" x14ac:dyDescent="0.25">
      <c r="A303" s="13">
        <v>271</v>
      </c>
      <c r="B303" s="13">
        <v>2</v>
      </c>
      <c r="C303" s="13" t="s">
        <v>833</v>
      </c>
      <c r="D303" s="20">
        <f t="shared" si="52"/>
        <v>462618.82</v>
      </c>
      <c r="E303" s="21">
        <f t="shared" si="53"/>
        <v>462618.82</v>
      </c>
      <c r="F303" s="21">
        <v>171737.37</v>
      </c>
      <c r="G303" s="22"/>
      <c r="H303" s="21">
        <v>290881.45</v>
      </c>
      <c r="I303" s="21"/>
      <c r="J303" s="20"/>
      <c r="K303" s="21"/>
      <c r="L303" s="22"/>
      <c r="M303" s="21"/>
      <c r="N303" s="21"/>
      <c r="O303" s="21"/>
      <c r="P303" s="21"/>
      <c r="Q303" s="21"/>
      <c r="R303" s="21"/>
      <c r="S303" s="21"/>
      <c r="T303" s="21"/>
    </row>
    <row r="304" spans="1:20" x14ac:dyDescent="0.25">
      <c r="A304" s="13">
        <v>272</v>
      </c>
      <c r="B304" s="13">
        <v>3</v>
      </c>
      <c r="C304" s="13" t="s">
        <v>834</v>
      </c>
      <c r="D304" s="20">
        <f t="shared" si="52"/>
        <v>1210770.3700000001</v>
      </c>
      <c r="E304" s="21">
        <f t="shared" si="53"/>
        <v>0</v>
      </c>
      <c r="F304" s="21"/>
      <c r="G304" s="22"/>
      <c r="H304" s="21"/>
      <c r="I304" s="21"/>
      <c r="J304" s="20"/>
      <c r="K304" s="21">
        <v>444.3</v>
      </c>
      <c r="L304" s="22">
        <v>1210770.3700000001</v>
      </c>
      <c r="M304" s="21"/>
      <c r="N304" s="21"/>
      <c r="O304" s="21"/>
      <c r="P304" s="21"/>
      <c r="Q304" s="21"/>
      <c r="R304" s="21"/>
      <c r="S304" s="21"/>
      <c r="T304" s="21"/>
    </row>
    <row r="305" spans="1:20" x14ac:dyDescent="0.25">
      <c r="A305" s="13">
        <v>273</v>
      </c>
      <c r="B305" s="13">
        <v>4</v>
      </c>
      <c r="C305" s="13" t="s">
        <v>835</v>
      </c>
      <c r="D305" s="20">
        <f t="shared" si="52"/>
        <v>149465.04999999999</v>
      </c>
      <c r="E305" s="21">
        <f>F305+G305+H305+I305+J305</f>
        <v>149465.04999999999</v>
      </c>
      <c r="F305" s="21">
        <v>149465.04999999999</v>
      </c>
      <c r="G305" s="22"/>
      <c r="H305" s="21"/>
      <c r="I305" s="21"/>
      <c r="J305" s="20"/>
      <c r="K305" s="21"/>
      <c r="L305" s="22"/>
      <c r="M305" s="21"/>
      <c r="N305" s="21"/>
      <c r="O305" s="21"/>
      <c r="P305" s="21"/>
      <c r="Q305" s="21"/>
      <c r="R305" s="21"/>
      <c r="S305" s="21"/>
      <c r="T305" s="21"/>
    </row>
    <row r="306" spans="1:20" x14ac:dyDescent="0.25">
      <c r="A306" s="13">
        <v>274</v>
      </c>
      <c r="B306" s="13">
        <v>5</v>
      </c>
      <c r="C306" s="13" t="s">
        <v>836</v>
      </c>
      <c r="D306" s="20">
        <f t="shared" si="52"/>
        <v>325380.86</v>
      </c>
      <c r="E306" s="21">
        <f t="shared" si="53"/>
        <v>0</v>
      </c>
      <c r="F306" s="21"/>
      <c r="G306" s="22"/>
      <c r="H306" s="21"/>
      <c r="I306" s="21"/>
      <c r="J306" s="20"/>
      <c r="K306" s="21">
        <v>339</v>
      </c>
      <c r="L306" s="22">
        <v>325380.86</v>
      </c>
      <c r="M306" s="21"/>
      <c r="N306" s="21"/>
      <c r="O306" s="21"/>
      <c r="P306" s="21"/>
      <c r="Q306" s="21"/>
      <c r="R306" s="21"/>
      <c r="S306" s="21"/>
      <c r="T306" s="21"/>
    </row>
    <row r="307" spans="1:20" x14ac:dyDescent="0.25">
      <c r="A307" s="13">
        <v>275</v>
      </c>
      <c r="B307" s="13">
        <v>6</v>
      </c>
      <c r="C307" s="13" t="s">
        <v>837</v>
      </c>
      <c r="D307" s="20">
        <f t="shared" si="52"/>
        <v>2147323.4</v>
      </c>
      <c r="E307" s="21">
        <f t="shared" si="53"/>
        <v>0</v>
      </c>
      <c r="F307" s="21"/>
      <c r="G307" s="22"/>
      <c r="H307" s="21"/>
      <c r="I307" s="21"/>
      <c r="J307" s="20"/>
      <c r="K307" s="21">
        <v>788</v>
      </c>
      <c r="L307" s="22">
        <v>2147323.4</v>
      </c>
      <c r="M307" s="21"/>
      <c r="N307" s="21"/>
      <c r="O307" s="21"/>
      <c r="P307" s="21"/>
      <c r="Q307" s="21"/>
      <c r="R307" s="21"/>
      <c r="S307" s="21"/>
      <c r="T307" s="21"/>
    </row>
    <row r="308" spans="1:20" x14ac:dyDescent="0.25">
      <c r="A308" s="13">
        <v>276</v>
      </c>
      <c r="B308" s="13">
        <v>7</v>
      </c>
      <c r="C308" s="13" t="s">
        <v>838</v>
      </c>
      <c r="D308" s="20">
        <f t="shared" si="52"/>
        <v>718538.14</v>
      </c>
      <c r="E308" s="21">
        <f t="shared" si="53"/>
        <v>0</v>
      </c>
      <c r="F308" s="21"/>
      <c r="G308" s="22"/>
      <c r="H308" s="21"/>
      <c r="I308" s="21"/>
      <c r="J308" s="20"/>
      <c r="K308" s="21">
        <v>338.27</v>
      </c>
      <c r="L308" s="22">
        <v>718538.14</v>
      </c>
      <c r="M308" s="21"/>
      <c r="N308" s="21"/>
      <c r="O308" s="21"/>
      <c r="P308" s="21"/>
      <c r="Q308" s="21"/>
      <c r="R308" s="21"/>
      <c r="S308" s="21"/>
      <c r="T308" s="21"/>
    </row>
    <row r="309" spans="1:20" x14ac:dyDescent="0.25">
      <c r="A309" s="13">
        <v>277</v>
      </c>
      <c r="B309" s="13">
        <v>8</v>
      </c>
      <c r="C309" s="13" t="s">
        <v>839</v>
      </c>
      <c r="D309" s="20">
        <f t="shared" si="52"/>
        <v>718538.14</v>
      </c>
      <c r="E309" s="21">
        <f t="shared" si="53"/>
        <v>0</v>
      </c>
      <c r="F309" s="21"/>
      <c r="G309" s="22"/>
      <c r="H309" s="21"/>
      <c r="I309" s="21"/>
      <c r="J309" s="20"/>
      <c r="K309" s="21">
        <v>338.27</v>
      </c>
      <c r="L309" s="22">
        <v>718538.14</v>
      </c>
      <c r="M309" s="21"/>
      <c r="N309" s="21"/>
      <c r="O309" s="21"/>
      <c r="P309" s="21"/>
      <c r="Q309" s="21"/>
      <c r="R309" s="21"/>
      <c r="S309" s="21"/>
      <c r="T309" s="21"/>
    </row>
    <row r="310" spans="1:20" x14ac:dyDescent="0.25">
      <c r="A310" s="13">
        <v>278</v>
      </c>
      <c r="B310" s="13">
        <v>9</v>
      </c>
      <c r="C310" s="13" t="s">
        <v>840</v>
      </c>
      <c r="D310" s="20">
        <f t="shared" si="52"/>
        <v>718538.14</v>
      </c>
      <c r="E310" s="21">
        <f t="shared" si="53"/>
        <v>0</v>
      </c>
      <c r="F310" s="21"/>
      <c r="G310" s="22"/>
      <c r="H310" s="21"/>
      <c r="I310" s="21"/>
      <c r="J310" s="20"/>
      <c r="K310" s="21">
        <v>338.27</v>
      </c>
      <c r="L310" s="22">
        <v>718538.14</v>
      </c>
      <c r="M310" s="21"/>
      <c r="N310" s="21"/>
      <c r="O310" s="21"/>
      <c r="P310" s="21"/>
      <c r="Q310" s="21"/>
      <c r="R310" s="21"/>
      <c r="S310" s="21"/>
      <c r="T310" s="21"/>
    </row>
    <row r="311" spans="1:20" ht="28.5" customHeight="1" x14ac:dyDescent="0.25">
      <c r="A311" s="13"/>
      <c r="B311" s="16"/>
      <c r="C311" s="150" t="s">
        <v>156</v>
      </c>
      <c r="D311" s="156">
        <f t="shared" ref="D311:T311" si="54">SUM(D312:D314)</f>
        <v>252294.11</v>
      </c>
      <c r="E311" s="156">
        <f t="shared" si="54"/>
        <v>252294.11</v>
      </c>
      <c r="F311" s="156">
        <f t="shared" si="54"/>
        <v>198626.59</v>
      </c>
      <c r="G311" s="156">
        <f t="shared" si="54"/>
        <v>53667.519999999997</v>
      </c>
      <c r="H311" s="156">
        <f t="shared" si="54"/>
        <v>0</v>
      </c>
      <c r="I311" s="156">
        <f t="shared" si="54"/>
        <v>0</v>
      </c>
      <c r="J311" s="156">
        <f t="shared" si="54"/>
        <v>0</v>
      </c>
      <c r="K311" s="156">
        <f t="shared" si="54"/>
        <v>0</v>
      </c>
      <c r="L311" s="156">
        <f t="shared" si="54"/>
        <v>0</v>
      </c>
      <c r="M311" s="156">
        <f t="shared" si="54"/>
        <v>0</v>
      </c>
      <c r="N311" s="156">
        <f t="shared" si="54"/>
        <v>0</v>
      </c>
      <c r="O311" s="156">
        <f t="shared" si="54"/>
        <v>0</v>
      </c>
      <c r="P311" s="156">
        <f t="shared" si="54"/>
        <v>0</v>
      </c>
      <c r="Q311" s="156">
        <f t="shared" si="54"/>
        <v>0</v>
      </c>
      <c r="R311" s="156">
        <f t="shared" si="54"/>
        <v>0</v>
      </c>
      <c r="S311" s="156">
        <f t="shared" si="54"/>
        <v>0</v>
      </c>
      <c r="T311" s="156">
        <f t="shared" si="54"/>
        <v>0</v>
      </c>
    </row>
    <row r="312" spans="1:20" x14ac:dyDescent="0.25">
      <c r="A312" s="13">
        <v>279</v>
      </c>
      <c r="B312" s="13">
        <v>1</v>
      </c>
      <c r="C312" s="13" t="s">
        <v>157</v>
      </c>
      <c r="D312" s="20">
        <f>E312+L312+N312+P312+R312+T312</f>
        <v>53667.519999999997</v>
      </c>
      <c r="E312" s="21">
        <f>F312+G312+H312+I312+J312</f>
        <v>53667.519999999997</v>
      </c>
      <c r="F312" s="22"/>
      <c r="G312" s="21">
        <v>53667.519999999997</v>
      </c>
      <c r="H312" s="21"/>
      <c r="I312" s="21"/>
      <c r="J312" s="20"/>
      <c r="K312" s="21"/>
      <c r="L312" s="20"/>
      <c r="M312" s="21"/>
      <c r="N312" s="21"/>
      <c r="O312" s="21"/>
      <c r="P312" s="21"/>
      <c r="Q312" s="21"/>
      <c r="R312" s="21"/>
      <c r="S312" s="21"/>
      <c r="T312" s="21"/>
    </row>
    <row r="313" spans="1:20" x14ac:dyDescent="0.25">
      <c r="A313" s="13">
        <v>280</v>
      </c>
      <c r="B313" s="13">
        <v>2</v>
      </c>
      <c r="C313" s="13" t="s">
        <v>841</v>
      </c>
      <c r="D313" s="20">
        <f>E313+L313+N313+P313+R313+T313</f>
        <v>95863.72</v>
      </c>
      <c r="E313" s="21">
        <f>F313+G313+H313+I313+J313</f>
        <v>95863.72</v>
      </c>
      <c r="F313" s="22">
        <v>95863.72</v>
      </c>
      <c r="G313" s="21"/>
      <c r="H313" s="21"/>
      <c r="I313" s="21"/>
      <c r="J313" s="20"/>
      <c r="K313" s="21"/>
      <c r="L313" s="20"/>
      <c r="M313" s="21"/>
      <c r="N313" s="21"/>
      <c r="O313" s="21"/>
      <c r="P313" s="21"/>
      <c r="Q313" s="21"/>
      <c r="R313" s="21"/>
      <c r="S313" s="21"/>
      <c r="T313" s="21"/>
    </row>
    <row r="314" spans="1:20" x14ac:dyDescent="0.25">
      <c r="A314" s="13">
        <v>281</v>
      </c>
      <c r="B314" s="13">
        <v>3</v>
      </c>
      <c r="C314" s="13" t="s">
        <v>842</v>
      </c>
      <c r="D314" s="20">
        <f>E314+L314+N314+P314+R314+T314</f>
        <v>102762.87</v>
      </c>
      <c r="E314" s="21">
        <f>F314+G314+H314+I314+J314</f>
        <v>102762.87</v>
      </c>
      <c r="F314" s="22">
        <v>102762.87</v>
      </c>
      <c r="G314" s="21"/>
      <c r="H314" s="21"/>
      <c r="I314" s="21"/>
      <c r="J314" s="20"/>
      <c r="K314" s="21"/>
      <c r="L314" s="20"/>
      <c r="M314" s="21"/>
      <c r="N314" s="21"/>
      <c r="O314" s="21"/>
      <c r="P314" s="21"/>
      <c r="Q314" s="21"/>
      <c r="R314" s="21"/>
      <c r="S314" s="21"/>
      <c r="T314" s="21"/>
    </row>
    <row r="315" spans="1:20" ht="28.5" customHeight="1" x14ac:dyDescent="0.25">
      <c r="A315" s="13"/>
      <c r="B315" s="16"/>
      <c r="C315" s="150" t="s">
        <v>76</v>
      </c>
      <c r="D315" s="156">
        <f t="shared" ref="D315:T315" si="55">SUM(D316:D316)</f>
        <v>2583416.13</v>
      </c>
      <c r="E315" s="156">
        <f t="shared" si="55"/>
        <v>0</v>
      </c>
      <c r="F315" s="156">
        <f t="shared" si="55"/>
        <v>0</v>
      </c>
      <c r="G315" s="156">
        <f t="shared" si="55"/>
        <v>0</v>
      </c>
      <c r="H315" s="156">
        <f t="shared" si="55"/>
        <v>0</v>
      </c>
      <c r="I315" s="156">
        <f t="shared" si="55"/>
        <v>0</v>
      </c>
      <c r="J315" s="156">
        <f t="shared" si="55"/>
        <v>0</v>
      </c>
      <c r="K315" s="156">
        <f t="shared" si="55"/>
        <v>948</v>
      </c>
      <c r="L315" s="156">
        <f t="shared" si="55"/>
        <v>2583416.13</v>
      </c>
      <c r="M315" s="156">
        <f t="shared" si="55"/>
        <v>0</v>
      </c>
      <c r="N315" s="156">
        <f t="shared" si="55"/>
        <v>0</v>
      </c>
      <c r="O315" s="156">
        <f t="shared" si="55"/>
        <v>0</v>
      </c>
      <c r="P315" s="156">
        <f t="shared" si="55"/>
        <v>0</v>
      </c>
      <c r="Q315" s="156">
        <f t="shared" si="55"/>
        <v>0</v>
      </c>
      <c r="R315" s="156">
        <f t="shared" si="55"/>
        <v>0</v>
      </c>
      <c r="S315" s="156">
        <f t="shared" si="55"/>
        <v>0</v>
      </c>
      <c r="T315" s="156">
        <f t="shared" si="55"/>
        <v>0</v>
      </c>
    </row>
    <row r="316" spans="1:20" x14ac:dyDescent="0.25">
      <c r="A316" s="13">
        <v>282</v>
      </c>
      <c r="B316" s="13">
        <v>1</v>
      </c>
      <c r="C316" s="13" t="s">
        <v>843</v>
      </c>
      <c r="D316" s="20">
        <f>E316+L316+N316+P316+R316+T316</f>
        <v>2583416.13</v>
      </c>
      <c r="E316" s="21">
        <f>F316+G316+H316+I316+J316</f>
        <v>0</v>
      </c>
      <c r="F316" s="21"/>
      <c r="G316" s="22"/>
      <c r="H316" s="21"/>
      <c r="I316" s="21"/>
      <c r="J316" s="20"/>
      <c r="K316" s="21">
        <v>948</v>
      </c>
      <c r="L316" s="22">
        <v>2583416.13</v>
      </c>
      <c r="M316" s="21"/>
      <c r="N316" s="21"/>
      <c r="O316" s="21"/>
      <c r="P316" s="21"/>
      <c r="Q316" s="21"/>
      <c r="R316" s="21"/>
      <c r="S316" s="21"/>
      <c r="T316" s="21"/>
    </row>
    <row r="317" spans="1:20" ht="28.5" customHeight="1" x14ac:dyDescent="0.25">
      <c r="A317" s="13"/>
      <c r="B317" s="16"/>
      <c r="C317" s="150" t="s">
        <v>158</v>
      </c>
      <c r="D317" s="156">
        <f t="shared" ref="D317:T317" si="56">SUM(D318:D318)</f>
        <v>1933732.02</v>
      </c>
      <c r="E317" s="156">
        <f t="shared" si="56"/>
        <v>159607.79</v>
      </c>
      <c r="F317" s="156">
        <f t="shared" si="56"/>
        <v>159607.79</v>
      </c>
      <c r="G317" s="156">
        <f t="shared" si="56"/>
        <v>0</v>
      </c>
      <c r="H317" s="156">
        <f t="shared" si="56"/>
        <v>0</v>
      </c>
      <c r="I317" s="156">
        <f t="shared" si="56"/>
        <v>0</v>
      </c>
      <c r="J317" s="156">
        <f t="shared" si="56"/>
        <v>0</v>
      </c>
      <c r="K317" s="156">
        <f t="shared" si="56"/>
        <v>602.38</v>
      </c>
      <c r="L317" s="156">
        <f t="shared" si="56"/>
        <v>1588087.69</v>
      </c>
      <c r="M317" s="156">
        <f t="shared" si="56"/>
        <v>0</v>
      </c>
      <c r="N317" s="156">
        <f t="shared" si="56"/>
        <v>0</v>
      </c>
      <c r="O317" s="156">
        <f t="shared" si="56"/>
        <v>0</v>
      </c>
      <c r="P317" s="156">
        <f t="shared" si="56"/>
        <v>0</v>
      </c>
      <c r="Q317" s="156">
        <f t="shared" si="56"/>
        <v>0</v>
      </c>
      <c r="R317" s="156">
        <f t="shared" si="56"/>
        <v>0</v>
      </c>
      <c r="S317" s="156">
        <f t="shared" si="56"/>
        <v>99.71</v>
      </c>
      <c r="T317" s="156">
        <f t="shared" si="56"/>
        <v>186036.54</v>
      </c>
    </row>
    <row r="318" spans="1:20" x14ac:dyDescent="0.25">
      <c r="A318" s="13">
        <v>283</v>
      </c>
      <c r="B318" s="13">
        <v>1</v>
      </c>
      <c r="C318" s="13" t="s">
        <v>159</v>
      </c>
      <c r="D318" s="20">
        <f>E318+L318+N318+P318+R318+T318</f>
        <v>1933732.02</v>
      </c>
      <c r="E318" s="21">
        <f>F318+G318+H318+I318+J318</f>
        <v>159607.79</v>
      </c>
      <c r="F318" s="22">
        <v>159607.79</v>
      </c>
      <c r="G318" s="22"/>
      <c r="H318" s="21"/>
      <c r="I318" s="21"/>
      <c r="J318" s="20"/>
      <c r="K318" s="21">
        <v>602.38</v>
      </c>
      <c r="L318" s="20">
        <v>1588087.69</v>
      </c>
      <c r="M318" s="21"/>
      <c r="N318" s="21"/>
      <c r="O318" s="21"/>
      <c r="P318" s="21"/>
      <c r="Q318" s="21"/>
      <c r="R318" s="22"/>
      <c r="S318" s="21">
        <v>99.71</v>
      </c>
      <c r="T318" s="22">
        <v>186036.54</v>
      </c>
    </row>
    <row r="319" spans="1:20" ht="28.5" customHeight="1" x14ac:dyDescent="0.25">
      <c r="A319" s="13"/>
      <c r="B319" s="16"/>
      <c r="C319" s="150" t="s">
        <v>77</v>
      </c>
      <c r="D319" s="156">
        <f t="shared" ref="D319:T319" si="57">SUM(D320:D322)</f>
        <v>5258304.5</v>
      </c>
      <c r="E319" s="156">
        <f t="shared" si="57"/>
        <v>178676.16</v>
      </c>
      <c r="F319" s="156">
        <f t="shared" si="57"/>
        <v>178676.16</v>
      </c>
      <c r="G319" s="156">
        <f t="shared" si="57"/>
        <v>0</v>
      </c>
      <c r="H319" s="156">
        <f t="shared" si="57"/>
        <v>0</v>
      </c>
      <c r="I319" s="156">
        <f t="shared" si="57"/>
        <v>0</v>
      </c>
      <c r="J319" s="156">
        <f t="shared" si="57"/>
        <v>0</v>
      </c>
      <c r="K319" s="156">
        <f t="shared" si="57"/>
        <v>1933.5</v>
      </c>
      <c r="L319" s="156">
        <f t="shared" si="57"/>
        <v>5079628.34</v>
      </c>
      <c r="M319" s="156">
        <f t="shared" si="57"/>
        <v>0</v>
      </c>
      <c r="N319" s="156">
        <f t="shared" si="57"/>
        <v>0</v>
      </c>
      <c r="O319" s="156">
        <f t="shared" si="57"/>
        <v>0</v>
      </c>
      <c r="P319" s="156">
        <f t="shared" si="57"/>
        <v>0</v>
      </c>
      <c r="Q319" s="156">
        <f t="shared" si="57"/>
        <v>0</v>
      </c>
      <c r="R319" s="156">
        <f t="shared" si="57"/>
        <v>0</v>
      </c>
      <c r="S319" s="156">
        <f t="shared" si="57"/>
        <v>0</v>
      </c>
      <c r="T319" s="156">
        <f t="shared" si="57"/>
        <v>0</v>
      </c>
    </row>
    <row r="320" spans="1:20" x14ac:dyDescent="0.25">
      <c r="A320" s="13">
        <v>284</v>
      </c>
      <c r="B320" s="13">
        <v>1</v>
      </c>
      <c r="C320" s="13" t="s">
        <v>844</v>
      </c>
      <c r="D320" s="20">
        <f>E320+L320+N320+P320+R320+T320</f>
        <v>2238868.77</v>
      </c>
      <c r="E320" s="21">
        <f>F320+G320+H320+I320+J320</f>
        <v>178676.16</v>
      </c>
      <c r="F320" s="21">
        <v>178676.16</v>
      </c>
      <c r="G320" s="22"/>
      <c r="H320" s="21"/>
      <c r="I320" s="21"/>
      <c r="J320" s="20"/>
      <c r="K320" s="21">
        <v>756</v>
      </c>
      <c r="L320" s="22">
        <v>2060192.61</v>
      </c>
      <c r="M320" s="21"/>
      <c r="N320" s="21"/>
      <c r="O320" s="21"/>
      <c r="P320" s="21"/>
      <c r="Q320" s="21"/>
      <c r="R320" s="21"/>
      <c r="S320" s="21"/>
      <c r="T320" s="21"/>
    </row>
    <row r="321" spans="1:20" x14ac:dyDescent="0.25">
      <c r="A321" s="13">
        <v>285</v>
      </c>
      <c r="B321" s="13">
        <v>2</v>
      </c>
      <c r="C321" s="13" t="s">
        <v>845</v>
      </c>
      <c r="D321" s="20">
        <f>E321+L321+N321+P321+R321+T321</f>
        <v>1951187.71</v>
      </c>
      <c r="E321" s="21">
        <f>F321+G321+H321+I321+J321</f>
        <v>0</v>
      </c>
      <c r="F321" s="21"/>
      <c r="G321" s="22"/>
      <c r="H321" s="21"/>
      <c r="I321" s="21"/>
      <c r="J321" s="20"/>
      <c r="K321" s="21">
        <v>781.31</v>
      </c>
      <c r="L321" s="22">
        <v>1951187.71</v>
      </c>
      <c r="M321" s="21"/>
      <c r="N321" s="21"/>
      <c r="O321" s="21"/>
      <c r="P321" s="21"/>
      <c r="Q321" s="21"/>
      <c r="R321" s="21"/>
      <c r="S321" s="21"/>
      <c r="T321" s="21"/>
    </row>
    <row r="322" spans="1:20" x14ac:dyDescent="0.25">
      <c r="A322" s="13">
        <v>286</v>
      </c>
      <c r="B322" s="13">
        <v>3</v>
      </c>
      <c r="C322" s="13" t="s">
        <v>846</v>
      </c>
      <c r="D322" s="20">
        <f>E322+L322+N322+P322+R322+T322</f>
        <v>1068248.02</v>
      </c>
      <c r="E322" s="21">
        <f>F322+G322+H322+I322+J322</f>
        <v>0</v>
      </c>
      <c r="F322" s="21"/>
      <c r="G322" s="22"/>
      <c r="H322" s="21"/>
      <c r="I322" s="21"/>
      <c r="J322" s="20"/>
      <c r="K322" s="21">
        <v>396.19</v>
      </c>
      <c r="L322" s="22">
        <v>1068248.02</v>
      </c>
      <c r="M322" s="21"/>
      <c r="N322" s="21"/>
      <c r="O322" s="21"/>
      <c r="P322" s="21"/>
      <c r="Q322" s="21"/>
      <c r="R322" s="21"/>
      <c r="S322" s="21"/>
      <c r="T322" s="21"/>
    </row>
    <row r="323" spans="1:20" s="29" customFormat="1" x14ac:dyDescent="0.25">
      <c r="A323" s="25"/>
      <c r="B323" s="26"/>
      <c r="C323" s="46"/>
      <c r="D323" s="28"/>
      <c r="E323" s="33"/>
      <c r="F323" s="31"/>
      <c r="G323" s="31"/>
      <c r="H323" s="34"/>
      <c r="I323" s="34"/>
      <c r="J323" s="34"/>
      <c r="K323" s="32"/>
      <c r="L323" s="34"/>
      <c r="M323" s="35"/>
      <c r="N323" s="34"/>
      <c r="O323" s="36"/>
      <c r="P323" s="34"/>
      <c r="Q323" s="32"/>
      <c r="R323" s="31"/>
      <c r="S323" s="32"/>
      <c r="T323" s="34"/>
    </row>
    <row r="324" spans="1:20" s="29" customFormat="1" x14ac:dyDescent="0.25">
      <c r="A324" s="25"/>
      <c r="B324" s="26"/>
      <c r="C324" s="46"/>
      <c r="D324" s="28"/>
      <c r="E324" s="33"/>
      <c r="F324" s="31"/>
      <c r="G324" s="31"/>
      <c r="H324" s="34"/>
      <c r="I324" s="34"/>
      <c r="J324" s="31"/>
      <c r="K324" s="47"/>
      <c r="L324" s="31"/>
      <c r="M324" s="35"/>
      <c r="N324" s="34"/>
      <c r="O324" s="36"/>
      <c r="P324" s="34"/>
      <c r="Q324" s="32"/>
      <c r="R324" s="34"/>
      <c r="S324" s="32"/>
      <c r="T324" s="31"/>
    </row>
    <row r="325" spans="1:20" s="29" customFormat="1" x14ac:dyDescent="0.25">
      <c r="A325" s="25"/>
      <c r="B325" s="26"/>
      <c r="C325" s="46"/>
      <c r="D325" s="28"/>
      <c r="E325" s="33"/>
      <c r="F325" s="31"/>
      <c r="G325" s="31"/>
      <c r="H325" s="34"/>
      <c r="I325" s="34"/>
      <c r="J325" s="34"/>
      <c r="K325" s="32"/>
      <c r="L325" s="34"/>
      <c r="M325" s="35"/>
      <c r="N325" s="34"/>
      <c r="O325" s="36"/>
      <c r="P325" s="34"/>
      <c r="Q325" s="32"/>
      <c r="R325" s="31"/>
      <c r="S325" s="32"/>
      <c r="T325" s="34"/>
    </row>
    <row r="326" spans="1:20" s="29" customFormat="1" x14ac:dyDescent="0.25">
      <c r="A326" s="25"/>
      <c r="B326" s="26"/>
      <c r="C326" s="46"/>
      <c r="D326" s="28"/>
      <c r="E326" s="33"/>
      <c r="F326" s="31"/>
      <c r="G326" s="31"/>
      <c r="H326" s="34"/>
      <c r="I326" s="34"/>
      <c r="J326" s="34"/>
      <c r="K326" s="32"/>
      <c r="L326" s="34"/>
      <c r="M326" s="35"/>
      <c r="N326" s="34"/>
      <c r="O326" s="36"/>
      <c r="P326" s="34"/>
      <c r="Q326" s="32"/>
      <c r="R326" s="31"/>
      <c r="S326" s="32"/>
      <c r="T326" s="34"/>
    </row>
    <row r="327" spans="1:20" s="29" customFormat="1" x14ac:dyDescent="0.25">
      <c r="A327" s="25"/>
      <c r="B327" s="26"/>
      <c r="C327" s="46"/>
      <c r="D327" s="28"/>
      <c r="E327" s="33"/>
      <c r="F327" s="31"/>
      <c r="G327" s="31"/>
      <c r="H327" s="34"/>
      <c r="I327" s="34"/>
      <c r="J327" s="34"/>
      <c r="K327" s="32"/>
      <c r="L327" s="34"/>
      <c r="M327" s="35"/>
      <c r="N327" s="34"/>
      <c r="O327" s="36"/>
      <c r="P327" s="34"/>
      <c r="Q327" s="32"/>
      <c r="R327" s="31"/>
      <c r="S327" s="32"/>
      <c r="T327" s="31"/>
    </row>
    <row r="328" spans="1:20" s="29" customFormat="1" x14ac:dyDescent="0.25">
      <c r="A328" s="25"/>
      <c r="B328" s="26"/>
      <c r="C328" s="46"/>
      <c r="D328" s="28"/>
      <c r="E328" s="33"/>
      <c r="F328" s="31"/>
      <c r="G328" s="31"/>
      <c r="H328" s="34"/>
      <c r="I328" s="34"/>
      <c r="J328" s="34"/>
      <c r="K328" s="32"/>
      <c r="L328" s="34"/>
      <c r="M328" s="35"/>
      <c r="N328" s="34"/>
      <c r="O328" s="36"/>
      <c r="P328" s="34"/>
      <c r="Q328" s="32"/>
      <c r="R328" s="31"/>
      <c r="S328" s="32"/>
      <c r="T328" s="31"/>
    </row>
    <row r="329" spans="1:20" s="29" customFormat="1" x14ac:dyDescent="0.25">
      <c r="A329" s="25"/>
      <c r="B329" s="26"/>
      <c r="C329" s="46"/>
      <c r="D329" s="28"/>
      <c r="E329" s="33"/>
      <c r="F329" s="31"/>
      <c r="G329" s="31"/>
      <c r="H329" s="34"/>
      <c r="I329" s="34"/>
      <c r="J329" s="34"/>
      <c r="K329" s="32"/>
      <c r="L329" s="34"/>
      <c r="M329" s="35"/>
      <c r="N329" s="34"/>
      <c r="O329" s="36"/>
      <c r="P329" s="34"/>
      <c r="Q329" s="32"/>
      <c r="R329" s="31"/>
      <c r="S329" s="32"/>
      <c r="T329" s="34"/>
    </row>
    <row r="330" spans="1:20" s="29" customFormat="1" x14ac:dyDescent="0.25">
      <c r="A330" s="25"/>
      <c r="B330" s="26"/>
      <c r="C330" s="46"/>
      <c r="D330" s="28"/>
      <c r="E330" s="33"/>
      <c r="F330" s="31"/>
      <c r="G330" s="31"/>
      <c r="H330" s="34"/>
      <c r="I330" s="31"/>
      <c r="J330" s="34"/>
      <c r="K330" s="32"/>
      <c r="L330" s="34"/>
      <c r="M330" s="35"/>
      <c r="N330" s="34"/>
      <c r="O330" s="36"/>
      <c r="P330" s="34"/>
      <c r="Q330" s="32"/>
      <c r="R330" s="31"/>
      <c r="S330" s="32"/>
      <c r="T330" s="34"/>
    </row>
    <row r="331" spans="1:20" s="29" customFormat="1" x14ac:dyDescent="0.25">
      <c r="A331" s="25"/>
      <c r="B331" s="26"/>
      <c r="C331" s="46"/>
      <c r="D331" s="28"/>
      <c r="E331" s="33"/>
      <c r="F331" s="31"/>
      <c r="G331" s="31"/>
      <c r="H331" s="34"/>
      <c r="I331" s="31"/>
      <c r="J331" s="34"/>
      <c r="K331" s="32"/>
      <c r="L331" s="34"/>
      <c r="M331" s="35"/>
      <c r="N331" s="34"/>
      <c r="O331" s="36"/>
      <c r="P331" s="34"/>
      <c r="Q331" s="32"/>
      <c r="R331" s="31"/>
      <c r="S331" s="32"/>
      <c r="T331" s="34"/>
    </row>
    <row r="332" spans="1:20" s="29" customFormat="1" x14ac:dyDescent="0.25">
      <c r="A332" s="25"/>
      <c r="B332" s="26"/>
      <c r="C332" s="46"/>
      <c r="D332" s="28"/>
      <c r="E332" s="33"/>
      <c r="F332" s="31"/>
      <c r="G332" s="31"/>
      <c r="H332" s="34"/>
      <c r="I332" s="31"/>
      <c r="J332" s="34"/>
      <c r="K332" s="32"/>
      <c r="L332" s="34"/>
      <c r="M332" s="35"/>
      <c r="N332" s="34"/>
      <c r="O332" s="36"/>
      <c r="P332" s="34"/>
      <c r="Q332" s="32"/>
      <c r="R332" s="31"/>
      <c r="S332" s="32"/>
      <c r="T332" s="34"/>
    </row>
    <row r="333" spans="1:20" s="29" customFormat="1" x14ac:dyDescent="0.25">
      <c r="A333" s="25"/>
      <c r="B333" s="26"/>
      <c r="C333" s="46"/>
      <c r="D333" s="28"/>
      <c r="E333" s="33"/>
      <c r="F333" s="31"/>
      <c r="G333" s="31"/>
      <c r="H333" s="34"/>
      <c r="I333" s="31"/>
      <c r="J333" s="34"/>
      <c r="K333" s="32"/>
      <c r="L333" s="34"/>
      <c r="M333" s="35"/>
      <c r="N333" s="34"/>
      <c r="O333" s="36"/>
      <c r="P333" s="34"/>
      <c r="Q333" s="32"/>
      <c r="R333" s="31"/>
      <c r="S333" s="32"/>
      <c r="T333" s="34"/>
    </row>
    <row r="334" spans="1:20" s="29" customFormat="1" x14ac:dyDescent="0.25">
      <c r="A334" s="25"/>
      <c r="B334" s="26"/>
      <c r="C334" s="46"/>
      <c r="D334" s="28"/>
      <c r="E334" s="33"/>
      <c r="F334" s="31"/>
      <c r="G334" s="31"/>
      <c r="H334" s="34"/>
      <c r="I334" s="34"/>
      <c r="J334" s="34"/>
      <c r="K334" s="32"/>
      <c r="L334" s="34"/>
      <c r="M334" s="35"/>
      <c r="N334" s="31"/>
      <c r="O334" s="36"/>
      <c r="P334" s="34"/>
      <c r="Q334" s="32"/>
      <c r="R334" s="31"/>
      <c r="S334" s="32"/>
      <c r="T334" s="34"/>
    </row>
    <row r="335" spans="1:20" s="29" customFormat="1" x14ac:dyDescent="0.25">
      <c r="A335" s="25"/>
      <c r="B335" s="26"/>
      <c r="C335" s="46"/>
      <c r="D335" s="28"/>
      <c r="E335" s="33"/>
      <c r="F335" s="31"/>
      <c r="G335" s="31"/>
      <c r="H335" s="34"/>
      <c r="I335" s="31"/>
      <c r="J335" s="34"/>
      <c r="K335" s="32"/>
      <c r="L335" s="34"/>
      <c r="M335" s="35"/>
      <c r="N335" s="34"/>
      <c r="O335" s="36"/>
      <c r="P335" s="34"/>
      <c r="Q335" s="32"/>
      <c r="R335" s="31"/>
      <c r="S335" s="32"/>
      <c r="T335" s="31"/>
    </row>
    <row r="336" spans="1:20" s="29" customFormat="1" x14ac:dyDescent="0.25">
      <c r="A336" s="25"/>
      <c r="B336" s="26"/>
      <c r="C336" s="46"/>
      <c r="D336" s="28"/>
      <c r="E336" s="33"/>
      <c r="F336" s="31"/>
      <c r="G336" s="31"/>
      <c r="H336" s="31"/>
      <c r="I336" s="31"/>
      <c r="J336" s="31"/>
      <c r="K336" s="32"/>
      <c r="L336" s="34"/>
      <c r="M336" s="35"/>
      <c r="N336" s="34"/>
      <c r="O336" s="36"/>
      <c r="P336" s="34"/>
      <c r="Q336" s="32"/>
      <c r="R336" s="31"/>
      <c r="S336" s="32"/>
      <c r="T336" s="31"/>
    </row>
    <row r="337" spans="1:20" s="29" customFormat="1" x14ac:dyDescent="0.25">
      <c r="A337" s="25"/>
      <c r="B337" s="26"/>
      <c r="C337" s="46"/>
      <c r="D337" s="28"/>
      <c r="E337" s="33"/>
      <c r="F337" s="31"/>
      <c r="G337" s="31"/>
      <c r="H337" s="34"/>
      <c r="I337" s="34"/>
      <c r="J337" s="34"/>
      <c r="K337" s="32"/>
      <c r="L337" s="34"/>
      <c r="M337" s="35"/>
      <c r="N337" s="34"/>
      <c r="O337" s="36"/>
      <c r="P337" s="34"/>
      <c r="Q337" s="32"/>
      <c r="R337" s="31"/>
      <c r="S337" s="32"/>
      <c r="T337" s="34"/>
    </row>
    <row r="338" spans="1:20" s="29" customFormat="1" x14ac:dyDescent="0.25">
      <c r="A338" s="25"/>
      <c r="B338" s="26"/>
      <c r="C338" s="46"/>
      <c r="D338" s="28"/>
      <c r="E338" s="33"/>
      <c r="F338" s="31"/>
      <c r="G338" s="31"/>
      <c r="H338" s="34"/>
      <c r="I338" s="31"/>
      <c r="J338" s="34"/>
      <c r="K338" s="32"/>
      <c r="L338" s="34"/>
      <c r="M338" s="35"/>
      <c r="N338" s="34"/>
      <c r="O338" s="36"/>
      <c r="P338" s="34"/>
      <c r="Q338" s="32"/>
      <c r="R338" s="31"/>
      <c r="S338" s="32"/>
      <c r="T338" s="34"/>
    </row>
    <row r="339" spans="1:20" s="29" customFormat="1" x14ac:dyDescent="0.25">
      <c r="A339" s="25"/>
      <c r="B339" s="26"/>
      <c r="C339" s="27"/>
      <c r="D339" s="28"/>
      <c r="E339" s="33"/>
      <c r="F339" s="31"/>
      <c r="G339" s="31"/>
      <c r="H339" s="34"/>
      <c r="I339" s="31"/>
      <c r="J339" s="34"/>
      <c r="K339" s="32"/>
      <c r="L339" s="31"/>
      <c r="M339" s="35"/>
      <c r="N339" s="34"/>
      <c r="O339" s="36"/>
      <c r="P339" s="34"/>
      <c r="Q339" s="32"/>
      <c r="R339" s="31"/>
      <c r="S339" s="32"/>
      <c r="T339" s="34"/>
    </row>
    <row r="340" spans="1:20" s="29" customFormat="1" x14ac:dyDescent="0.25">
      <c r="A340" s="25"/>
      <c r="B340" s="26"/>
      <c r="C340" s="27"/>
      <c r="D340" s="28"/>
      <c r="E340" s="33"/>
      <c r="F340" s="31"/>
      <c r="G340" s="31"/>
      <c r="H340" s="34"/>
      <c r="I340" s="31"/>
      <c r="J340" s="34"/>
      <c r="K340" s="32"/>
      <c r="L340" s="31"/>
      <c r="M340" s="35"/>
      <c r="N340" s="34"/>
      <c r="O340" s="36"/>
      <c r="P340" s="34"/>
      <c r="Q340" s="32"/>
      <c r="R340" s="31"/>
      <c r="S340" s="32"/>
      <c r="T340" s="31"/>
    </row>
    <row r="341" spans="1:20" s="29" customFormat="1" x14ac:dyDescent="0.25">
      <c r="A341" s="25"/>
      <c r="B341" s="26"/>
      <c r="C341" s="27"/>
      <c r="D341" s="28"/>
      <c r="E341" s="33"/>
      <c r="F341" s="31"/>
      <c r="G341" s="31"/>
      <c r="H341" s="34"/>
      <c r="I341" s="31"/>
      <c r="J341" s="34"/>
      <c r="K341" s="32"/>
      <c r="L341" s="31"/>
      <c r="M341" s="35"/>
      <c r="N341" s="34"/>
      <c r="O341" s="36"/>
      <c r="P341" s="34"/>
      <c r="Q341" s="32"/>
      <c r="R341" s="31"/>
      <c r="S341" s="32"/>
      <c r="T341" s="31"/>
    </row>
    <row r="342" spans="1:20" s="29" customFormat="1" x14ac:dyDescent="0.25">
      <c r="A342" s="25"/>
      <c r="B342" s="26"/>
      <c r="C342" s="37"/>
      <c r="D342" s="28"/>
      <c r="E342" s="33"/>
      <c r="F342" s="38"/>
      <c r="G342" s="39"/>
      <c r="H342" s="48"/>
      <c r="I342" s="39"/>
      <c r="J342" s="39"/>
      <c r="K342" s="49"/>
      <c r="L342" s="36"/>
      <c r="M342" s="35"/>
      <c r="N342" s="36"/>
      <c r="O342" s="41"/>
      <c r="P342" s="42"/>
      <c r="Q342" s="43"/>
      <c r="R342" s="42"/>
      <c r="S342" s="43"/>
      <c r="T342" s="40"/>
    </row>
    <row r="343" spans="1:20" s="29" customFormat="1" x14ac:dyDescent="0.25">
      <c r="A343" s="25"/>
      <c r="B343" s="26"/>
      <c r="C343" s="37"/>
      <c r="D343" s="28"/>
      <c r="E343" s="33"/>
      <c r="F343" s="38"/>
      <c r="G343" s="39"/>
      <c r="H343" s="48"/>
      <c r="I343" s="39"/>
      <c r="J343" s="39"/>
      <c r="K343" s="49"/>
      <c r="L343" s="40"/>
      <c r="M343" s="35"/>
      <c r="N343" s="36"/>
      <c r="O343" s="41"/>
      <c r="P343" s="42"/>
      <c r="Q343" s="43"/>
      <c r="R343" s="42"/>
      <c r="S343" s="43"/>
      <c r="T343" s="40"/>
    </row>
    <row r="344" spans="1:20" s="29" customFormat="1" x14ac:dyDescent="0.25">
      <c r="A344" s="25"/>
      <c r="B344" s="26"/>
      <c r="C344" s="37"/>
      <c r="D344" s="28"/>
      <c r="E344" s="33"/>
      <c r="F344" s="38"/>
      <c r="G344" s="39"/>
      <c r="H344" s="48"/>
      <c r="I344" s="39"/>
      <c r="J344" s="39"/>
      <c r="K344" s="49"/>
      <c r="L344" s="40"/>
      <c r="M344" s="35"/>
      <c r="N344" s="36"/>
      <c r="O344" s="41"/>
      <c r="P344" s="42"/>
      <c r="Q344" s="43"/>
      <c r="R344" s="42"/>
      <c r="S344" s="43"/>
      <c r="T344" s="40"/>
    </row>
    <row r="345" spans="1:20" s="29" customFormat="1" x14ac:dyDescent="0.25">
      <c r="A345" s="25"/>
      <c r="B345" s="26"/>
      <c r="C345" s="37"/>
      <c r="D345" s="28"/>
      <c r="E345" s="33"/>
      <c r="F345" s="38"/>
      <c r="G345" s="39"/>
      <c r="H345" s="48"/>
      <c r="I345" s="39"/>
      <c r="J345" s="39"/>
      <c r="K345" s="49"/>
      <c r="L345" s="40"/>
      <c r="M345" s="35"/>
      <c r="N345" s="36"/>
      <c r="O345" s="41"/>
      <c r="P345" s="42"/>
      <c r="Q345" s="43"/>
      <c r="R345" s="42"/>
      <c r="S345" s="43"/>
      <c r="T345" s="40"/>
    </row>
    <row r="346" spans="1:20" s="29" customFormat="1" x14ac:dyDescent="0.25">
      <c r="A346" s="25"/>
      <c r="B346" s="26"/>
      <c r="C346" s="37"/>
      <c r="D346" s="28"/>
      <c r="E346" s="33"/>
      <c r="F346" s="38"/>
      <c r="G346" s="39"/>
      <c r="H346" s="48"/>
      <c r="I346" s="39"/>
      <c r="J346" s="39"/>
      <c r="K346" s="49"/>
      <c r="L346" s="40"/>
      <c r="M346" s="35"/>
      <c r="N346" s="36"/>
      <c r="O346" s="41"/>
      <c r="P346" s="42"/>
      <c r="Q346" s="43"/>
      <c r="R346" s="42"/>
      <c r="S346" s="43"/>
      <c r="T346" s="40"/>
    </row>
    <row r="347" spans="1:20" s="29" customFormat="1" x14ac:dyDescent="0.25">
      <c r="A347" s="25"/>
      <c r="B347" s="26"/>
      <c r="C347" s="37"/>
      <c r="D347" s="28"/>
      <c r="E347" s="33"/>
      <c r="F347" s="38"/>
      <c r="G347" s="39"/>
      <c r="H347" s="48"/>
      <c r="I347" s="39"/>
      <c r="J347" s="39"/>
      <c r="K347" s="49"/>
      <c r="L347" s="40"/>
      <c r="M347" s="35"/>
      <c r="N347" s="36"/>
      <c r="O347" s="41"/>
      <c r="P347" s="42"/>
      <c r="Q347" s="43"/>
      <c r="R347" s="42"/>
      <c r="S347" s="43"/>
      <c r="T347" s="40"/>
    </row>
    <row r="348" spans="1:20" s="29" customFormat="1" x14ac:dyDescent="0.25">
      <c r="A348" s="25"/>
      <c r="B348" s="26"/>
      <c r="C348" s="37"/>
      <c r="D348" s="28"/>
      <c r="E348" s="33"/>
      <c r="F348" s="38"/>
      <c r="G348" s="39"/>
      <c r="H348" s="48"/>
      <c r="I348" s="39"/>
      <c r="J348" s="39"/>
      <c r="K348" s="49"/>
      <c r="L348" s="40"/>
      <c r="M348" s="35"/>
      <c r="N348" s="36"/>
      <c r="O348" s="41"/>
      <c r="P348" s="42"/>
      <c r="Q348" s="43"/>
      <c r="R348" s="42"/>
      <c r="S348" s="43"/>
      <c r="T348" s="40"/>
    </row>
    <row r="349" spans="1:20" s="29" customFormat="1" x14ac:dyDescent="0.25">
      <c r="A349" s="25"/>
      <c r="B349" s="26"/>
      <c r="C349" s="44"/>
      <c r="D349" s="28"/>
      <c r="E349" s="28"/>
      <c r="F349" s="28"/>
      <c r="G349" s="28"/>
      <c r="H349" s="28"/>
      <c r="I349" s="28"/>
      <c r="J349" s="28"/>
      <c r="K349" s="30"/>
      <c r="L349" s="28"/>
      <c r="M349" s="45"/>
      <c r="N349" s="28"/>
      <c r="O349" s="28"/>
      <c r="P349" s="28"/>
      <c r="Q349" s="30"/>
      <c r="R349" s="28"/>
      <c r="S349" s="30"/>
      <c r="T349" s="28"/>
    </row>
    <row r="350" spans="1:20" s="29" customFormat="1" x14ac:dyDescent="0.25">
      <c r="A350" s="25"/>
      <c r="B350" s="26"/>
      <c r="C350" s="46"/>
      <c r="D350" s="28"/>
      <c r="E350" s="33"/>
      <c r="F350" s="31"/>
      <c r="G350" s="31"/>
      <c r="H350" s="31"/>
      <c r="I350" s="31"/>
      <c r="J350" s="34"/>
      <c r="K350" s="49"/>
      <c r="L350" s="40"/>
      <c r="M350" s="35"/>
      <c r="N350" s="34"/>
      <c r="O350" s="36"/>
      <c r="P350" s="34"/>
      <c r="Q350" s="32"/>
      <c r="R350" s="31"/>
      <c r="S350" s="32"/>
      <c r="T350" s="31"/>
    </row>
    <row r="351" spans="1:20" s="29" customFormat="1" x14ac:dyDescent="0.25">
      <c r="A351" s="25"/>
      <c r="B351" s="26"/>
      <c r="C351" s="27"/>
      <c r="D351" s="28"/>
      <c r="E351" s="33"/>
      <c r="F351" s="31"/>
      <c r="G351" s="31"/>
      <c r="H351" s="34"/>
      <c r="I351" s="31"/>
      <c r="J351" s="34"/>
      <c r="K351" s="32"/>
      <c r="L351" s="31"/>
      <c r="M351" s="35"/>
      <c r="N351" s="34"/>
      <c r="O351" s="36"/>
      <c r="P351" s="34"/>
      <c r="Q351" s="32"/>
      <c r="R351" s="31"/>
      <c r="S351" s="32"/>
      <c r="T351" s="34"/>
    </row>
    <row r="352" spans="1:20" s="29" customFormat="1" x14ac:dyDescent="0.25">
      <c r="A352" s="25"/>
      <c r="B352" s="26"/>
      <c r="C352" s="37"/>
      <c r="D352" s="28"/>
      <c r="E352" s="33"/>
      <c r="F352" s="38"/>
      <c r="G352" s="39"/>
      <c r="H352" s="48"/>
      <c r="I352" s="39"/>
      <c r="J352" s="39"/>
      <c r="K352" s="49"/>
      <c r="L352" s="40"/>
      <c r="M352" s="35"/>
      <c r="N352" s="36"/>
      <c r="O352" s="41"/>
      <c r="P352" s="42"/>
      <c r="Q352" s="43"/>
      <c r="R352" s="42"/>
      <c r="S352" s="43"/>
      <c r="T352" s="40"/>
    </row>
    <row r="353" spans="1:20" s="29" customFormat="1" x14ac:dyDescent="0.25">
      <c r="A353" s="25"/>
      <c r="B353" s="26"/>
      <c r="C353" s="44"/>
      <c r="D353" s="28"/>
      <c r="E353" s="28"/>
      <c r="F353" s="28"/>
      <c r="G353" s="28"/>
      <c r="H353" s="28"/>
      <c r="I353" s="28"/>
      <c r="J353" s="28"/>
      <c r="K353" s="30"/>
      <c r="L353" s="28"/>
      <c r="M353" s="45"/>
      <c r="N353" s="28"/>
      <c r="O353" s="28"/>
      <c r="P353" s="28"/>
      <c r="Q353" s="30"/>
      <c r="R353" s="28"/>
      <c r="S353" s="30"/>
      <c r="T353" s="28"/>
    </row>
    <row r="354" spans="1:20" s="29" customFormat="1" x14ac:dyDescent="0.25">
      <c r="A354" s="25"/>
      <c r="B354" s="26"/>
      <c r="C354" s="46"/>
      <c r="D354" s="28"/>
      <c r="E354" s="33"/>
      <c r="F354" s="31"/>
      <c r="G354" s="31"/>
      <c r="H354" s="31"/>
      <c r="I354" s="31"/>
      <c r="J354" s="34"/>
      <c r="K354" s="32"/>
      <c r="L354" s="31"/>
      <c r="M354" s="35"/>
      <c r="N354" s="34"/>
      <c r="O354" s="36"/>
      <c r="P354" s="34"/>
      <c r="Q354" s="32"/>
      <c r="R354" s="31"/>
      <c r="S354" s="32"/>
      <c r="T354" s="31"/>
    </row>
    <row r="355" spans="1:20" s="29" customFormat="1" x14ac:dyDescent="0.25">
      <c r="A355" s="25"/>
      <c r="B355" s="26"/>
      <c r="C355" s="37"/>
      <c r="D355" s="28"/>
      <c r="E355" s="33"/>
      <c r="F355" s="38"/>
      <c r="G355" s="39"/>
      <c r="H355" s="48"/>
      <c r="I355" s="39"/>
      <c r="J355" s="39"/>
      <c r="K355" s="49"/>
      <c r="L355" s="40"/>
      <c r="M355" s="35"/>
      <c r="N355" s="36"/>
      <c r="O355" s="41"/>
      <c r="P355" s="42"/>
      <c r="Q355" s="43"/>
      <c r="R355" s="42"/>
      <c r="S355" s="43"/>
      <c r="T355" s="40"/>
    </row>
    <row r="356" spans="1:20" s="29" customFormat="1" x14ac:dyDescent="0.25">
      <c r="A356" s="25"/>
      <c r="B356" s="26"/>
      <c r="C356" s="44"/>
      <c r="D356" s="50"/>
      <c r="E356" s="50"/>
      <c r="F356" s="50"/>
      <c r="G356" s="50"/>
      <c r="H356" s="50"/>
      <c r="I356" s="50"/>
      <c r="J356" s="50"/>
      <c r="K356" s="50"/>
      <c r="L356" s="50"/>
      <c r="M356" s="51"/>
      <c r="N356" s="50"/>
      <c r="O356" s="50"/>
      <c r="P356" s="50"/>
      <c r="Q356" s="50"/>
      <c r="R356" s="50"/>
      <c r="S356" s="50"/>
      <c r="T356" s="50"/>
    </row>
    <row r="357" spans="1:20" s="29" customFormat="1" x14ac:dyDescent="0.25">
      <c r="A357" s="25"/>
      <c r="B357" s="26"/>
      <c r="C357" s="37"/>
      <c r="D357" s="28"/>
      <c r="E357" s="33"/>
      <c r="F357" s="38"/>
      <c r="G357" s="39"/>
      <c r="H357" s="48"/>
      <c r="I357" s="39"/>
      <c r="J357" s="39"/>
      <c r="K357" s="49"/>
      <c r="L357" s="40"/>
      <c r="M357" s="35"/>
      <c r="N357" s="36"/>
      <c r="O357" s="41"/>
      <c r="P357" s="42"/>
      <c r="Q357" s="43"/>
      <c r="R357" s="42"/>
      <c r="S357" s="43"/>
      <c r="T357" s="40"/>
    </row>
    <row r="358" spans="1:20" s="29" customFormat="1" x14ac:dyDescent="0.25">
      <c r="A358" s="25"/>
      <c r="B358" s="26"/>
      <c r="C358" s="37"/>
      <c r="D358" s="28"/>
      <c r="E358" s="33"/>
      <c r="F358" s="38"/>
      <c r="G358" s="39"/>
      <c r="H358" s="48"/>
      <c r="I358" s="39"/>
      <c r="J358" s="39"/>
      <c r="K358" s="49"/>
      <c r="L358" s="40"/>
      <c r="M358" s="35"/>
      <c r="N358" s="36"/>
      <c r="O358" s="41"/>
      <c r="P358" s="42"/>
      <c r="Q358" s="43"/>
      <c r="R358" s="42"/>
      <c r="S358" s="43"/>
      <c r="T358" s="40"/>
    </row>
    <row r="359" spans="1:20" s="29" customFormat="1" x14ac:dyDescent="0.25">
      <c r="A359" s="25"/>
      <c r="B359" s="26"/>
      <c r="C359" s="37"/>
      <c r="D359" s="28"/>
      <c r="E359" s="33"/>
      <c r="F359" s="38"/>
      <c r="G359" s="39"/>
      <c r="H359" s="48"/>
      <c r="I359" s="39"/>
      <c r="J359" s="39"/>
      <c r="K359" s="49"/>
      <c r="L359" s="40"/>
      <c r="M359" s="35"/>
      <c r="N359" s="36"/>
      <c r="O359" s="41"/>
      <c r="P359" s="42"/>
      <c r="Q359" s="43"/>
      <c r="R359" s="42"/>
      <c r="S359" s="43"/>
      <c r="T359" s="40"/>
    </row>
    <row r="360" spans="1:20" s="29" customFormat="1" x14ac:dyDescent="0.25">
      <c r="A360" s="25"/>
      <c r="B360" s="26"/>
      <c r="C360" s="37"/>
      <c r="D360" s="28"/>
      <c r="E360" s="33"/>
      <c r="F360" s="38"/>
      <c r="G360" s="39"/>
      <c r="H360" s="48"/>
      <c r="I360" s="39"/>
      <c r="J360" s="39"/>
      <c r="K360" s="49"/>
      <c r="L360" s="40"/>
      <c r="M360" s="35"/>
      <c r="N360" s="36"/>
      <c r="O360" s="41"/>
      <c r="P360" s="42"/>
      <c r="Q360" s="43"/>
      <c r="R360" s="42"/>
      <c r="S360" s="43"/>
      <c r="T360" s="40"/>
    </row>
    <row r="361" spans="1:20" s="29" customFormat="1" x14ac:dyDescent="0.25">
      <c r="A361" s="25"/>
      <c r="B361" s="26"/>
      <c r="C361" s="44"/>
      <c r="D361" s="28"/>
      <c r="E361" s="28"/>
      <c r="F361" s="28"/>
      <c r="G361" s="28"/>
      <c r="H361" s="28"/>
      <c r="I361" s="28"/>
      <c r="J361" s="28"/>
      <c r="K361" s="30"/>
      <c r="L361" s="28"/>
      <c r="M361" s="45"/>
      <c r="N361" s="28"/>
      <c r="O361" s="28"/>
      <c r="P361" s="28"/>
      <c r="Q361" s="30"/>
      <c r="R361" s="28"/>
      <c r="S361" s="30"/>
      <c r="T361" s="28"/>
    </row>
    <row r="362" spans="1:20" s="29" customFormat="1" x14ac:dyDescent="0.25">
      <c r="A362" s="25"/>
      <c r="B362" s="26"/>
      <c r="C362" s="46"/>
      <c r="D362" s="28"/>
      <c r="E362" s="33"/>
      <c r="F362" s="31"/>
      <c r="G362" s="31"/>
      <c r="H362" s="31"/>
      <c r="I362" s="34"/>
      <c r="J362" s="34"/>
      <c r="K362" s="32"/>
      <c r="L362" s="31"/>
      <c r="M362" s="35"/>
      <c r="N362" s="34"/>
      <c r="O362" s="36"/>
      <c r="P362" s="34"/>
      <c r="Q362" s="32"/>
      <c r="R362" s="31"/>
      <c r="S362" s="32"/>
      <c r="T362" s="31"/>
    </row>
    <row r="363" spans="1:20" s="29" customFormat="1" x14ac:dyDescent="0.25">
      <c r="A363" s="25"/>
      <c r="B363" s="26"/>
      <c r="C363" s="46"/>
      <c r="D363" s="28"/>
      <c r="E363" s="33"/>
      <c r="F363" s="31"/>
      <c r="G363" s="31"/>
      <c r="H363" s="34"/>
      <c r="I363" s="34"/>
      <c r="J363" s="34"/>
      <c r="K363" s="32"/>
      <c r="L363" s="34"/>
      <c r="M363" s="35"/>
      <c r="N363" s="34"/>
      <c r="O363" s="36"/>
      <c r="P363" s="34"/>
      <c r="Q363" s="32"/>
      <c r="R363" s="31"/>
      <c r="S363" s="32"/>
      <c r="T363" s="31"/>
    </row>
    <row r="364" spans="1:20" s="29" customFormat="1" x14ac:dyDescent="0.25">
      <c r="A364" s="25"/>
      <c r="B364" s="26"/>
      <c r="C364" s="37"/>
      <c r="D364" s="28"/>
      <c r="E364" s="33"/>
      <c r="F364" s="38"/>
      <c r="G364" s="39"/>
      <c r="H364" s="48"/>
      <c r="I364" s="39"/>
      <c r="J364" s="39"/>
      <c r="K364" s="49"/>
      <c r="L364" s="40"/>
      <c r="M364" s="35"/>
      <c r="N364" s="36"/>
      <c r="O364" s="41"/>
      <c r="P364" s="42"/>
      <c r="Q364" s="43"/>
      <c r="R364" s="42"/>
      <c r="S364" s="43"/>
      <c r="T364" s="40"/>
    </row>
    <row r="365" spans="1:20" s="29" customFormat="1" x14ac:dyDescent="0.25">
      <c r="A365" s="25"/>
      <c r="B365" s="26"/>
      <c r="C365" s="44"/>
      <c r="D365" s="28"/>
      <c r="E365" s="28"/>
      <c r="F365" s="28"/>
      <c r="G365" s="28"/>
      <c r="H365" s="28"/>
      <c r="I365" s="28"/>
      <c r="J365" s="28"/>
      <c r="K365" s="30"/>
      <c r="L365" s="28"/>
      <c r="M365" s="45"/>
      <c r="N365" s="28"/>
      <c r="O365" s="28"/>
      <c r="P365" s="28"/>
      <c r="Q365" s="30"/>
      <c r="R365" s="28"/>
      <c r="S365" s="30"/>
      <c r="T365" s="28"/>
    </row>
    <row r="366" spans="1:20" s="29" customFormat="1" x14ac:dyDescent="0.25">
      <c r="A366" s="25"/>
      <c r="B366" s="26"/>
      <c r="C366" s="46"/>
      <c r="D366" s="28"/>
      <c r="E366" s="33"/>
      <c r="F366" s="31"/>
      <c r="G366" s="31"/>
      <c r="H366" s="31"/>
      <c r="I366" s="34"/>
      <c r="J366" s="31"/>
      <c r="K366" s="32"/>
      <c r="L366" s="31"/>
      <c r="M366" s="35"/>
      <c r="N366" s="34"/>
      <c r="O366" s="36"/>
      <c r="P366" s="34"/>
      <c r="Q366" s="32"/>
      <c r="R366" s="31"/>
      <c r="S366" s="32"/>
      <c r="T366" s="31"/>
    </row>
    <row r="367" spans="1:20" s="29" customFormat="1" x14ac:dyDescent="0.25">
      <c r="A367" s="25"/>
      <c r="B367" s="26"/>
      <c r="C367" s="46"/>
      <c r="D367" s="28"/>
      <c r="E367" s="33"/>
      <c r="F367" s="31"/>
      <c r="G367" s="31"/>
      <c r="H367" s="34"/>
      <c r="I367" s="34"/>
      <c r="J367" s="34"/>
      <c r="K367" s="32"/>
      <c r="L367" s="31"/>
      <c r="M367" s="35"/>
      <c r="N367" s="34"/>
      <c r="O367" s="36"/>
      <c r="P367" s="34"/>
      <c r="Q367" s="32"/>
      <c r="R367" s="31"/>
      <c r="S367" s="32"/>
      <c r="T367" s="31"/>
    </row>
    <row r="368" spans="1:20" s="29" customFormat="1" x14ac:dyDescent="0.25">
      <c r="A368" s="25"/>
      <c r="B368" s="26"/>
      <c r="C368" s="27"/>
      <c r="D368" s="28"/>
      <c r="E368" s="33"/>
      <c r="F368" s="38"/>
      <c r="G368" s="39"/>
      <c r="H368" s="48"/>
      <c r="I368" s="39"/>
      <c r="J368" s="39"/>
      <c r="K368" s="49"/>
      <c r="L368" s="40"/>
      <c r="M368" s="35"/>
      <c r="N368" s="36"/>
      <c r="O368" s="41"/>
      <c r="P368" s="42"/>
      <c r="Q368" s="49"/>
      <c r="R368" s="42"/>
      <c r="S368" s="49"/>
      <c r="T368" s="40"/>
    </row>
    <row r="369" spans="1:20" s="29" customFormat="1" x14ac:dyDescent="0.25">
      <c r="A369" s="25"/>
      <c r="B369" s="26"/>
      <c r="C369" s="27"/>
      <c r="D369" s="28"/>
      <c r="E369" s="33"/>
      <c r="F369" s="38"/>
      <c r="G369" s="39"/>
      <c r="H369" s="48"/>
      <c r="I369" s="39"/>
      <c r="J369" s="39"/>
      <c r="K369" s="49"/>
      <c r="L369" s="40"/>
      <c r="M369" s="35"/>
      <c r="N369" s="36"/>
      <c r="O369" s="41"/>
      <c r="P369" s="42"/>
      <c r="Q369" s="49"/>
      <c r="R369" s="42"/>
      <c r="S369" s="49"/>
      <c r="T369" s="40"/>
    </row>
    <row r="370" spans="1:20" s="29" customFormat="1" x14ac:dyDescent="0.25">
      <c r="A370" s="25"/>
      <c r="B370" s="26"/>
      <c r="C370" s="44"/>
      <c r="D370" s="28"/>
      <c r="E370" s="28"/>
      <c r="F370" s="28"/>
      <c r="G370" s="28"/>
      <c r="H370" s="28"/>
      <c r="I370" s="28"/>
      <c r="J370" s="28"/>
      <c r="K370" s="30"/>
      <c r="L370" s="28"/>
      <c r="M370" s="45"/>
      <c r="N370" s="28"/>
      <c r="O370" s="28"/>
      <c r="P370" s="28"/>
      <c r="Q370" s="30"/>
      <c r="R370" s="28"/>
      <c r="S370" s="30"/>
      <c r="T370" s="28"/>
    </row>
    <row r="371" spans="1:20" s="29" customFormat="1" x14ac:dyDescent="0.25">
      <c r="A371" s="25"/>
      <c r="B371" s="26"/>
      <c r="C371" s="46"/>
      <c r="D371" s="28"/>
      <c r="E371" s="33"/>
      <c r="F371" s="31"/>
      <c r="G371" s="31"/>
      <c r="H371" s="34"/>
      <c r="I371" s="34"/>
      <c r="J371" s="34"/>
      <c r="K371" s="32"/>
      <c r="L371" s="31"/>
      <c r="M371" s="35"/>
      <c r="N371" s="34"/>
      <c r="O371" s="36"/>
      <c r="P371" s="34"/>
      <c r="Q371" s="32"/>
      <c r="R371" s="31"/>
      <c r="S371" s="32"/>
      <c r="T371" s="31"/>
    </row>
    <row r="372" spans="1:20" s="29" customFormat="1" x14ac:dyDescent="0.25">
      <c r="A372" s="25"/>
      <c r="B372" s="26"/>
      <c r="C372" s="46"/>
      <c r="D372" s="28"/>
      <c r="E372" s="33"/>
      <c r="F372" s="31"/>
      <c r="G372" s="31"/>
      <c r="H372" s="31"/>
      <c r="I372" s="31"/>
      <c r="J372" s="34"/>
      <c r="K372" s="32"/>
      <c r="L372" s="31"/>
      <c r="M372" s="35"/>
      <c r="N372" s="34"/>
      <c r="O372" s="36"/>
      <c r="P372" s="34"/>
      <c r="Q372" s="32"/>
      <c r="R372" s="31"/>
      <c r="S372" s="32"/>
      <c r="T372" s="31"/>
    </row>
    <row r="373" spans="1:20" s="29" customFormat="1" x14ac:dyDescent="0.25">
      <c r="A373" s="25"/>
      <c r="B373" s="26"/>
      <c r="C373" s="46"/>
      <c r="D373" s="28"/>
      <c r="E373" s="33"/>
      <c r="F373" s="31"/>
      <c r="G373" s="31"/>
      <c r="H373" s="34"/>
      <c r="I373" s="31"/>
      <c r="J373" s="34"/>
      <c r="K373" s="32"/>
      <c r="L373" s="34"/>
      <c r="M373" s="35"/>
      <c r="N373" s="34"/>
      <c r="O373" s="36"/>
      <c r="P373" s="34"/>
      <c r="Q373" s="32"/>
      <c r="R373" s="31"/>
      <c r="S373" s="32"/>
      <c r="T373" s="31"/>
    </row>
    <row r="374" spans="1:20" s="29" customFormat="1" x14ac:dyDescent="0.25">
      <c r="A374" s="25"/>
      <c r="B374" s="26"/>
      <c r="C374" s="46"/>
      <c r="D374" s="28"/>
      <c r="E374" s="33"/>
      <c r="F374" s="31"/>
      <c r="G374" s="31"/>
      <c r="H374" s="34"/>
      <c r="I374" s="34"/>
      <c r="J374" s="34"/>
      <c r="K374" s="32"/>
      <c r="L374" s="34"/>
      <c r="M374" s="35"/>
      <c r="N374" s="34"/>
      <c r="O374" s="36"/>
      <c r="P374" s="34"/>
      <c r="Q374" s="32"/>
      <c r="R374" s="34"/>
      <c r="S374" s="32"/>
      <c r="T374" s="34"/>
    </row>
    <row r="375" spans="1:20" s="29" customFormat="1" x14ac:dyDescent="0.25">
      <c r="A375" s="25"/>
      <c r="B375" s="26"/>
      <c r="C375" s="25"/>
      <c r="D375" s="28"/>
      <c r="E375" s="33"/>
      <c r="F375" s="38"/>
      <c r="G375" s="34"/>
      <c r="H375" s="52"/>
      <c r="I375" s="36"/>
      <c r="J375" s="36"/>
      <c r="K375" s="53"/>
      <c r="L375" s="40"/>
      <c r="M375" s="35"/>
      <c r="N375" s="36"/>
      <c r="O375" s="41"/>
      <c r="P375" s="42"/>
      <c r="Q375" s="49"/>
      <c r="R375" s="42"/>
      <c r="S375" s="49"/>
      <c r="T375" s="52"/>
    </row>
    <row r="376" spans="1:20" s="29" customFormat="1" x14ac:dyDescent="0.25">
      <c r="A376" s="25"/>
      <c r="B376" s="26"/>
      <c r="C376" s="44"/>
      <c r="D376" s="28"/>
      <c r="E376" s="28"/>
      <c r="F376" s="28"/>
      <c r="G376" s="28"/>
      <c r="H376" s="28"/>
      <c r="I376" s="28"/>
      <c r="J376" s="28"/>
      <c r="K376" s="30"/>
      <c r="L376" s="28"/>
      <c r="M376" s="45"/>
      <c r="N376" s="28"/>
      <c r="O376" s="28"/>
      <c r="P376" s="28"/>
      <c r="Q376" s="30"/>
      <c r="R376" s="28"/>
      <c r="S376" s="30"/>
      <c r="T376" s="28"/>
    </row>
    <row r="377" spans="1:20" s="29" customFormat="1" x14ac:dyDescent="0.25">
      <c r="A377" s="25"/>
      <c r="B377" s="26"/>
      <c r="C377" s="54"/>
      <c r="D377" s="28"/>
      <c r="E377" s="33"/>
      <c r="F377" s="33"/>
      <c r="G377" s="33"/>
      <c r="H377" s="33"/>
      <c r="I377" s="33"/>
      <c r="J377" s="33"/>
      <c r="K377" s="55"/>
      <c r="L377" s="31"/>
      <c r="M377" s="56"/>
      <c r="N377" s="33"/>
      <c r="O377" s="33"/>
      <c r="P377" s="33"/>
      <c r="Q377" s="55"/>
      <c r="R377" s="33"/>
      <c r="S377" s="55"/>
      <c r="T377" s="33"/>
    </row>
    <row r="378" spans="1:20" s="29" customFormat="1" x14ac:dyDescent="0.25">
      <c r="A378" s="25"/>
      <c r="B378" s="26"/>
      <c r="C378" s="54"/>
      <c r="D378" s="28"/>
      <c r="E378" s="33"/>
      <c r="F378" s="33"/>
      <c r="G378" s="33"/>
      <c r="H378" s="33"/>
      <c r="I378" s="33"/>
      <c r="J378" s="33"/>
      <c r="K378" s="55"/>
      <c r="L378" s="31"/>
      <c r="M378" s="56"/>
      <c r="N378" s="33"/>
      <c r="O378" s="33"/>
      <c r="P378" s="33"/>
      <c r="Q378" s="55"/>
      <c r="R378" s="33"/>
      <c r="S378" s="55"/>
      <c r="T378" s="33"/>
    </row>
    <row r="379" spans="1:20" s="29" customFormat="1" x14ac:dyDescent="0.25">
      <c r="A379" s="25"/>
      <c r="B379" s="26"/>
      <c r="C379" s="54"/>
      <c r="D379" s="28"/>
      <c r="E379" s="33"/>
      <c r="F379" s="33"/>
      <c r="G379" s="33"/>
      <c r="H379" s="33"/>
      <c r="I379" s="33"/>
      <c r="J379" s="33"/>
      <c r="K379" s="55"/>
      <c r="L379" s="31"/>
      <c r="M379" s="56"/>
      <c r="N379" s="33"/>
      <c r="O379" s="33"/>
      <c r="P379" s="33"/>
      <c r="Q379" s="55"/>
      <c r="R379" s="33"/>
      <c r="S379" s="55"/>
      <c r="T379" s="33"/>
    </row>
    <row r="380" spans="1:20" s="29" customFormat="1" x14ac:dyDescent="0.25">
      <c r="A380" s="25"/>
      <c r="B380" s="26"/>
      <c r="C380" s="37"/>
      <c r="D380" s="28"/>
      <c r="E380" s="33"/>
      <c r="F380" s="38"/>
      <c r="G380" s="39"/>
      <c r="H380" s="48"/>
      <c r="I380" s="39"/>
      <c r="J380" s="39"/>
      <c r="K380" s="49"/>
      <c r="L380" s="40"/>
      <c r="M380" s="35"/>
      <c r="N380" s="36"/>
      <c r="O380" s="41"/>
      <c r="P380" s="42"/>
      <c r="Q380" s="43"/>
      <c r="R380" s="42"/>
      <c r="S380" s="43"/>
      <c r="T380" s="40"/>
    </row>
    <row r="381" spans="1:20" s="29" customFormat="1" x14ac:dyDescent="0.25">
      <c r="A381" s="25"/>
      <c r="B381" s="26"/>
      <c r="C381" s="37"/>
      <c r="D381" s="28"/>
      <c r="E381" s="33"/>
      <c r="F381" s="38"/>
      <c r="G381" s="39"/>
      <c r="H381" s="48"/>
      <c r="I381" s="39"/>
      <c r="J381" s="39"/>
      <c r="K381" s="49"/>
      <c r="L381" s="40"/>
      <c r="M381" s="35"/>
      <c r="N381" s="36"/>
      <c r="O381" s="41"/>
      <c r="P381" s="42"/>
      <c r="Q381" s="43"/>
      <c r="R381" s="42"/>
      <c r="S381" s="43"/>
      <c r="T381" s="40"/>
    </row>
    <row r="382" spans="1:20" s="29" customFormat="1" x14ac:dyDescent="0.25">
      <c r="A382" s="57"/>
      <c r="B382" s="57"/>
      <c r="D382" s="58"/>
      <c r="M382" s="59"/>
      <c r="Q382" s="60"/>
      <c r="S382" s="60"/>
    </row>
    <row r="383" spans="1:20" s="29" customFormat="1" x14ac:dyDescent="0.25">
      <c r="A383" s="57"/>
      <c r="B383" s="57"/>
      <c r="D383" s="58"/>
      <c r="M383" s="59"/>
      <c r="Q383" s="60"/>
      <c r="S383" s="60"/>
    </row>
    <row r="384" spans="1:20" s="29" customFormat="1" x14ac:dyDescent="0.25">
      <c r="A384" s="57"/>
      <c r="B384" s="57"/>
      <c r="D384" s="58"/>
      <c r="M384" s="59"/>
      <c r="Q384" s="60"/>
      <c r="S384" s="60"/>
    </row>
    <row r="385" spans="1:19" s="29" customFormat="1" x14ac:dyDescent="0.25">
      <c r="A385" s="57"/>
      <c r="B385" s="57"/>
      <c r="D385" s="58"/>
      <c r="M385" s="59"/>
      <c r="Q385" s="60"/>
      <c r="S385" s="60"/>
    </row>
    <row r="386" spans="1:19" s="29" customFormat="1" x14ac:dyDescent="0.25">
      <c r="A386" s="57"/>
      <c r="B386" s="57"/>
      <c r="D386" s="58"/>
      <c r="M386" s="59"/>
      <c r="Q386" s="60"/>
      <c r="S386" s="60"/>
    </row>
    <row r="387" spans="1:19" s="29" customFormat="1" x14ac:dyDescent="0.25">
      <c r="A387" s="57"/>
      <c r="B387" s="57"/>
      <c r="D387" s="58"/>
      <c r="M387" s="59"/>
      <c r="Q387" s="60"/>
      <c r="S387" s="60"/>
    </row>
    <row r="388" spans="1:19" s="29" customFormat="1" x14ac:dyDescent="0.25">
      <c r="A388" s="57"/>
      <c r="B388" s="57"/>
      <c r="D388" s="58"/>
      <c r="M388" s="59"/>
      <c r="Q388" s="60"/>
      <c r="S388" s="60"/>
    </row>
    <row r="389" spans="1:19" s="29" customFormat="1" x14ac:dyDescent="0.25">
      <c r="A389" s="57"/>
      <c r="B389" s="57"/>
      <c r="D389" s="58"/>
      <c r="M389" s="59"/>
      <c r="Q389" s="60"/>
      <c r="S389" s="60"/>
    </row>
    <row r="390" spans="1:19" s="29" customFormat="1" x14ac:dyDescent="0.25">
      <c r="A390" s="57"/>
      <c r="B390" s="57"/>
      <c r="D390" s="58"/>
      <c r="M390" s="59"/>
      <c r="Q390" s="60"/>
      <c r="S390" s="60"/>
    </row>
    <row r="391" spans="1:19" s="29" customFormat="1" x14ac:dyDescent="0.25">
      <c r="A391" s="57"/>
      <c r="B391" s="57"/>
      <c r="D391" s="58"/>
      <c r="M391" s="59"/>
      <c r="Q391" s="60"/>
      <c r="S391" s="60"/>
    </row>
    <row r="392" spans="1:19" s="29" customFormat="1" x14ac:dyDescent="0.25">
      <c r="A392" s="57"/>
      <c r="B392" s="57"/>
      <c r="D392" s="58"/>
      <c r="M392" s="59"/>
      <c r="Q392" s="60"/>
      <c r="S392" s="60"/>
    </row>
    <row r="393" spans="1:19" s="29" customFormat="1" x14ac:dyDescent="0.25">
      <c r="A393" s="57"/>
      <c r="B393" s="57"/>
      <c r="D393" s="58"/>
      <c r="M393" s="59"/>
      <c r="Q393" s="60"/>
      <c r="S393" s="60"/>
    </row>
    <row r="394" spans="1:19" s="29" customFormat="1" x14ac:dyDescent="0.25">
      <c r="A394" s="57"/>
      <c r="B394" s="57"/>
      <c r="D394" s="58"/>
      <c r="M394" s="59"/>
      <c r="Q394" s="60"/>
      <c r="S394" s="60"/>
    </row>
    <row r="395" spans="1:19" s="29" customFormat="1" x14ac:dyDescent="0.25">
      <c r="A395" s="57"/>
      <c r="B395" s="57"/>
      <c r="D395" s="58"/>
      <c r="M395" s="59"/>
      <c r="Q395" s="60"/>
      <c r="S395" s="60"/>
    </row>
    <row r="396" spans="1:19" s="29" customFormat="1" x14ac:dyDescent="0.25">
      <c r="A396" s="57"/>
      <c r="B396" s="57"/>
      <c r="D396" s="58"/>
      <c r="M396" s="59"/>
      <c r="Q396" s="60"/>
      <c r="S396" s="60"/>
    </row>
    <row r="397" spans="1:19" s="29" customFormat="1" x14ac:dyDescent="0.25">
      <c r="A397" s="57"/>
      <c r="B397" s="57"/>
      <c r="D397" s="58"/>
      <c r="M397" s="59"/>
      <c r="Q397" s="60"/>
      <c r="S397" s="60"/>
    </row>
    <row r="398" spans="1:19" s="29" customFormat="1" x14ac:dyDescent="0.25">
      <c r="A398" s="57"/>
      <c r="B398" s="57"/>
      <c r="D398" s="58"/>
      <c r="M398" s="59"/>
      <c r="Q398" s="60"/>
      <c r="S398" s="60"/>
    </row>
    <row r="399" spans="1:19" s="29" customFormat="1" x14ac:dyDescent="0.25">
      <c r="A399" s="57"/>
      <c r="B399" s="57"/>
      <c r="D399" s="58"/>
      <c r="M399" s="59"/>
      <c r="Q399" s="60"/>
      <c r="S399" s="60"/>
    </row>
    <row r="400" spans="1:19" s="29" customFormat="1" x14ac:dyDescent="0.25">
      <c r="A400" s="57"/>
      <c r="B400" s="57"/>
      <c r="D400" s="58"/>
      <c r="M400" s="59"/>
      <c r="Q400" s="60"/>
      <c r="S400" s="60"/>
    </row>
    <row r="401" spans="1:19" s="29" customFormat="1" x14ac:dyDescent="0.25">
      <c r="A401" s="57"/>
      <c r="B401" s="57"/>
      <c r="D401" s="58"/>
      <c r="M401" s="59"/>
      <c r="Q401" s="60"/>
      <c r="S401" s="60"/>
    </row>
    <row r="402" spans="1:19" s="29" customFormat="1" x14ac:dyDescent="0.25">
      <c r="A402" s="57"/>
      <c r="B402" s="57"/>
      <c r="D402" s="58"/>
      <c r="M402" s="59"/>
      <c r="Q402" s="60"/>
      <c r="S402" s="60"/>
    </row>
    <row r="403" spans="1:19" s="29" customFormat="1" x14ac:dyDescent="0.25">
      <c r="A403" s="57"/>
      <c r="B403" s="57"/>
      <c r="D403" s="58"/>
      <c r="M403" s="59"/>
      <c r="Q403" s="60"/>
      <c r="S403" s="60"/>
    </row>
    <row r="404" spans="1:19" s="29" customFormat="1" x14ac:dyDescent="0.25">
      <c r="A404" s="57"/>
      <c r="B404" s="57"/>
      <c r="D404" s="58"/>
      <c r="M404" s="59"/>
      <c r="Q404" s="60"/>
      <c r="S404" s="60"/>
    </row>
    <row r="405" spans="1:19" s="29" customFormat="1" x14ac:dyDescent="0.25">
      <c r="A405" s="57"/>
      <c r="B405" s="57"/>
      <c r="D405" s="58"/>
      <c r="M405" s="59"/>
      <c r="Q405" s="60"/>
      <c r="S405" s="60"/>
    </row>
    <row r="406" spans="1:19" s="29" customFormat="1" x14ac:dyDescent="0.25">
      <c r="A406" s="57"/>
      <c r="B406" s="57"/>
      <c r="D406" s="58"/>
      <c r="M406" s="59"/>
      <c r="Q406" s="60"/>
      <c r="S406" s="60"/>
    </row>
  </sheetData>
  <autoFilter ref="A7:U322">
    <filterColumn colId="0" showButton="0"/>
    <filterColumn colId="10" showButton="0"/>
    <filterColumn colId="12" showButton="0"/>
    <filterColumn colId="14" showButton="0"/>
    <filterColumn colId="16" showButton="0"/>
    <filterColumn colId="18" showButton="0"/>
  </autoFilter>
  <mergeCells count="15">
    <mergeCell ref="S6:T7"/>
    <mergeCell ref="A9:B9"/>
    <mergeCell ref="A5:B8"/>
    <mergeCell ref="C5:C8"/>
    <mergeCell ref="D5:D7"/>
    <mergeCell ref="E5:T5"/>
    <mergeCell ref="E6:E7"/>
    <mergeCell ref="F6:J6"/>
    <mergeCell ref="K6:L7"/>
    <mergeCell ref="M6:N7"/>
    <mergeCell ref="O6:P7"/>
    <mergeCell ref="Q6:R7"/>
    <mergeCell ref="C1:R1"/>
    <mergeCell ref="C2:R2"/>
    <mergeCell ref="C3:R3"/>
  </mergeCells>
  <conditionalFormatting sqref="C323:C1048576 C1:C15 C286:C288 C125:C144 C233:C265 C17:C29 C106:C108 C146:C153 C278:C284 C32:C54 C110:C123 C155:C181 C183:C196 C198:C200 C202:C212 C291:C294 C296:C321 C214:C231 C56:C102 C267:C274">
    <cfRule type="duplicateValues" dxfId="29" priority="25"/>
  </conditionalFormatting>
  <conditionalFormatting sqref="C285">
    <cfRule type="duplicateValues" dxfId="28" priority="24"/>
  </conditionalFormatting>
  <conditionalFormatting sqref="C55">
    <cfRule type="duplicateValues" dxfId="27" priority="23"/>
  </conditionalFormatting>
  <conditionalFormatting sqref="C124">
    <cfRule type="duplicateValues" dxfId="26" priority="22"/>
  </conditionalFormatting>
  <conditionalFormatting sqref="C232">
    <cfRule type="duplicateValues" dxfId="25" priority="21"/>
  </conditionalFormatting>
  <conditionalFormatting sqref="C289">
    <cfRule type="duplicateValues" dxfId="24" priority="20"/>
  </conditionalFormatting>
  <conditionalFormatting sqref="C16">
    <cfRule type="duplicateValues" dxfId="23" priority="19"/>
  </conditionalFormatting>
  <conditionalFormatting sqref="C16">
    <cfRule type="duplicateValues" dxfId="22" priority="18"/>
  </conditionalFormatting>
  <conditionalFormatting sqref="C16">
    <cfRule type="duplicateValues" dxfId="21" priority="17"/>
  </conditionalFormatting>
  <conditionalFormatting sqref="C16">
    <cfRule type="duplicateValues" dxfId="20" priority="16"/>
  </conditionalFormatting>
  <conditionalFormatting sqref="C16">
    <cfRule type="duplicateValues" dxfId="19" priority="15"/>
  </conditionalFormatting>
  <conditionalFormatting sqref="C103">
    <cfRule type="duplicateValues" dxfId="18" priority="14"/>
  </conditionalFormatting>
  <conditionalFormatting sqref="C104">
    <cfRule type="duplicateValues" dxfId="17" priority="13"/>
  </conditionalFormatting>
  <conditionalFormatting sqref="C145">
    <cfRule type="duplicateValues" dxfId="16" priority="12"/>
  </conditionalFormatting>
  <conditionalFormatting sqref="C154">
    <cfRule type="duplicateValues" dxfId="15" priority="11"/>
  </conditionalFormatting>
  <conditionalFormatting sqref="C17 C12:C15">
    <cfRule type="duplicateValues" dxfId="14" priority="26"/>
  </conditionalFormatting>
  <conditionalFormatting sqref="C17:C21 C12:C15">
    <cfRule type="duplicateValues" dxfId="13" priority="27"/>
  </conditionalFormatting>
  <conditionalFormatting sqref="C105">
    <cfRule type="duplicateValues" dxfId="12" priority="10"/>
  </conditionalFormatting>
  <conditionalFormatting sqref="C109">
    <cfRule type="duplicateValues" dxfId="11" priority="9"/>
  </conditionalFormatting>
  <conditionalFormatting sqref="C182">
    <cfRule type="duplicateValues" dxfId="10" priority="8"/>
  </conditionalFormatting>
  <conditionalFormatting sqref="C197">
    <cfRule type="duplicateValues" dxfId="9" priority="7"/>
  </conditionalFormatting>
  <conditionalFormatting sqref="C201">
    <cfRule type="duplicateValues" dxfId="8" priority="6"/>
  </conditionalFormatting>
  <conditionalFormatting sqref="C295">
    <cfRule type="duplicateValues" dxfId="7" priority="5"/>
  </conditionalFormatting>
  <conditionalFormatting sqref="C322">
    <cfRule type="duplicateValues" dxfId="6" priority="4"/>
  </conditionalFormatting>
  <conditionalFormatting sqref="C213">
    <cfRule type="duplicateValues" dxfId="5" priority="3"/>
  </conditionalFormatting>
  <conditionalFormatting sqref="C290">
    <cfRule type="duplicateValues" dxfId="4" priority="2"/>
  </conditionalFormatting>
  <conditionalFormatting sqref="C266">
    <cfRule type="duplicateValues" dxfId="3" priority="1"/>
  </conditionalFormatting>
  <conditionalFormatting sqref="C30:C31">
    <cfRule type="duplicateValues" dxfId="2" priority="28"/>
  </conditionalFormatting>
  <conditionalFormatting sqref="C275:C277">
    <cfRule type="duplicateValues" dxfId="1" priority="29"/>
  </conditionalFormatting>
  <conditionalFormatting sqref="C17:C29 C12:C15">
    <cfRule type="duplicateValues" dxfId="0" priority="30"/>
  </conditionalFormatting>
  <pageMargins left="0.39370078740157483" right="0.39370078740157483" top="0.98425196850393704" bottom="0.39370078740157483" header="0.98425196850393704" footer="0.31496062992125984"/>
  <pageSetup paperSize="9" scale="4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план на 2019 год</vt:lpstr>
      <vt:lpstr>план на 2020 год</vt:lpstr>
      <vt:lpstr>план на 2021 год</vt:lpstr>
      <vt:lpstr>'план на 2019 год'!Заголовки_для_печати</vt:lpstr>
      <vt:lpstr>'план на 2020 год'!Заголовки_для_печати</vt:lpstr>
      <vt:lpstr>'план на 2021 год'!Заголовки_для_печати</vt:lpstr>
      <vt:lpstr>'план на 2019 год'!Область_печати</vt:lpstr>
      <vt:lpstr>'план на 2020 год'!Область_печати</vt:lpstr>
      <vt:lpstr>'план на 2021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2022-11-09T05:44:38Z</dcterms:modified>
</cp:coreProperties>
</file>